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30" windowWidth="15480" windowHeight="8130" activeTab="0"/>
  </bookViews>
  <sheets>
    <sheet name="uptodate06" sheetId="1" r:id="rId1"/>
    <sheet name="aucav06" sheetId="2" r:id="rId2"/>
    <sheet name="bp0624" sheetId="3" r:id="rId3"/>
    <sheet name="bp0524" sheetId="4" r:id="rId4"/>
    <sheet name="bp0424" sheetId="5" r:id="rId5"/>
    <sheet name="bp0324" sheetId="6" r:id="rId6"/>
    <sheet name="bp0224" sheetId="7" r:id="rId7"/>
    <sheet name="bp0124" sheetId="8" r:id="rId8"/>
    <sheet name="uptodate05" sheetId="9" r:id="rId9"/>
    <sheet name="uptodate04" sheetId="10" r:id="rId10"/>
    <sheet name="uptodate03" sheetId="11" r:id="rId11"/>
    <sheet name="uptodate02" sheetId="12" r:id="rId12"/>
    <sheet name="uptodate01" sheetId="13" r:id="rId13"/>
  </sheets>
  <definedNames/>
  <calcPr fullCalcOnLoad="1"/>
</workbook>
</file>

<file path=xl/sharedStrings.xml><?xml version="1.0" encoding="utf-8"?>
<sst xmlns="http://schemas.openxmlformats.org/spreadsheetml/2006/main" count="1050" uniqueCount="380">
  <si>
    <t>Kilograms</t>
  </si>
  <si>
    <t>Av. Price</t>
  </si>
  <si>
    <t>%</t>
  </si>
  <si>
    <t>Produce Brokers Limited</t>
  </si>
  <si>
    <t>1349/A, North Agrabad, D.T. Road,</t>
  </si>
  <si>
    <t>The Secretary</t>
  </si>
  <si>
    <t>Bangladesh Tea Board</t>
  </si>
  <si>
    <t>171/172, Baizid Bostami Road</t>
  </si>
  <si>
    <t>Dear Sir,</t>
  </si>
  <si>
    <t xml:space="preserve">               We mention below the auction average of the above mentioned sale.</t>
  </si>
  <si>
    <t>Packages</t>
  </si>
  <si>
    <t>Black Leaf :</t>
  </si>
  <si>
    <t>CTC</t>
  </si>
  <si>
    <t>Black Dust :</t>
  </si>
  <si>
    <t>Total:</t>
  </si>
  <si>
    <t>GREEN TEA</t>
  </si>
  <si>
    <t>GT</t>
  </si>
  <si>
    <t>Grand Total:</t>
  </si>
  <si>
    <t>Buyers Purchases :</t>
  </si>
  <si>
    <t>Export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</si>
  <si>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</si>
  <si>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</si>
  <si>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</si>
  <si>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</si>
  <si>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</si>
  <si>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</si>
  <si>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</si>
  <si>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</si>
  <si>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4. M/s. NBL/UBL/PPBL/PGBL/KS/PLANTERS Brokers Ltd., Ctg.</t>
  </si>
  <si>
    <t>Internal:</t>
  </si>
  <si>
    <t>Phone:02333323937, E-mail: prodbrok@gmail.com</t>
  </si>
  <si>
    <t>Sub-Total</t>
  </si>
  <si>
    <t>Askerabad (1st Floor), Chattogram-4224</t>
  </si>
  <si>
    <t>Amount (Tk.)</t>
  </si>
  <si>
    <t>Buyers Purchase Analysis</t>
  </si>
  <si>
    <t>Pkgs.</t>
  </si>
  <si>
    <t>EXPORT:</t>
  </si>
  <si>
    <t>INTERNAL :</t>
  </si>
  <si>
    <t>TOTAL :</t>
  </si>
  <si>
    <t>Leaf</t>
  </si>
  <si>
    <t>Dust</t>
  </si>
  <si>
    <t>Totals</t>
  </si>
  <si>
    <t>C/B</t>
  </si>
  <si>
    <t>Kgs</t>
  </si>
  <si>
    <t>Amount</t>
  </si>
  <si>
    <t>Avg.</t>
  </si>
  <si>
    <t>Abul Khair Consumer Prodts. Ltd.</t>
  </si>
  <si>
    <t>Ahmed Tea House (Srimongal)</t>
  </si>
  <si>
    <t>Green Leaf Tea</t>
  </si>
  <si>
    <t>Gupta Tea House</t>
  </si>
  <si>
    <t>HRC Products  Limited</t>
  </si>
  <si>
    <t>Imam Tea &amp; Trading</t>
  </si>
  <si>
    <t>Ispahani Tea Ltd.</t>
  </si>
  <si>
    <t>Kaisar Mollah Tea House</t>
  </si>
  <si>
    <t>Kamal Tea &amp; Trading (KTC)</t>
  </si>
  <si>
    <t>Kamona Tea House</t>
  </si>
  <si>
    <t>Lovely Tea House</t>
  </si>
  <si>
    <t>Meghna Tea Company Ltd.</t>
  </si>
  <si>
    <t>Mustaque Tea House</t>
  </si>
  <si>
    <t>Padma Tea Supply</t>
  </si>
  <si>
    <t>Rajdhani Food Products</t>
  </si>
  <si>
    <t>Sharif Tea House</t>
  </si>
  <si>
    <t>Shati Tea House</t>
  </si>
  <si>
    <t>Shawon Cha Co.</t>
  </si>
  <si>
    <t xml:space="preserve"> </t>
  </si>
  <si>
    <t>171/172, Baizid Bostami Road, Nasirabad</t>
  </si>
  <si>
    <t>TEA AUCTION</t>
  </si>
  <si>
    <t>Assuring you of our best services.</t>
  </si>
  <si>
    <t>c.c.to:</t>
  </si>
  <si>
    <t>Yours faithfully,</t>
  </si>
  <si>
    <t>1. The Deputy Director (Trade), Bangladesh Tea Board, Ctg.</t>
  </si>
  <si>
    <t xml:space="preserve">For: Produce Brokers Limited </t>
  </si>
  <si>
    <t>2. The Asstt. Director (Trade), Bangladesh Tea Board, Ctg.</t>
  </si>
  <si>
    <t>3. Executive Officer, Tea Traders Association of Bangladesh, Ctg.</t>
  </si>
  <si>
    <t>Al-Amin Tea Traders</t>
  </si>
  <si>
    <t>Hossain Tea Store</t>
  </si>
  <si>
    <t>Ma Moni Tea House</t>
  </si>
  <si>
    <t>Nijhum Tea &amp; Trading</t>
  </si>
  <si>
    <t>Popular Tea House, Dhaka</t>
  </si>
  <si>
    <t>Av.Price</t>
  </si>
  <si>
    <t>Ali Tea House</t>
  </si>
  <si>
    <t>Danish Foods Ltd.</t>
  </si>
  <si>
    <t>Ruby Tea Stores</t>
  </si>
  <si>
    <t>Ziku Tea Store</t>
  </si>
  <si>
    <t>Rose Tea House</t>
  </si>
  <si>
    <t>Salim Tea House</t>
  </si>
  <si>
    <t>Shaw Wallace (BD) Ltd.</t>
  </si>
  <si>
    <t>C T C</t>
  </si>
  <si>
    <t>Sham Tea Supply</t>
  </si>
  <si>
    <t>Nasirabad, Chattogram.</t>
  </si>
  <si>
    <t>Aftab Tea Traders (Aftab Tea Co.</t>
  </si>
  <si>
    <t>Kanack Tea &amp; Trading Agency</t>
  </si>
  <si>
    <t>Buyer's Name (EXPORT)</t>
  </si>
  <si>
    <t>Buyer's Name (INTERNAL)</t>
  </si>
  <si>
    <t>Nil</t>
  </si>
  <si>
    <t>Al-Amin Tea Centre</t>
  </si>
  <si>
    <t>Barnali Tea  Traders</t>
  </si>
  <si>
    <t>Jamal Tea House</t>
  </si>
  <si>
    <t>Alif Tea Supply</t>
  </si>
  <si>
    <t>Jamuna Tea Trading</t>
  </si>
  <si>
    <t>S. R. Enterprise</t>
  </si>
  <si>
    <t>Chattogram</t>
  </si>
  <si>
    <t>1,45,209.00</t>
  </si>
  <si>
    <t>Ref: PBL/114/01/2024</t>
  </si>
  <si>
    <t>Date : 06/05/2024</t>
  </si>
  <si>
    <t>Buyers Purchase Statement of Sale No. 01 (2024-2025) Season held on 29th April, 2024</t>
  </si>
  <si>
    <t>30,30,825.50</t>
  </si>
  <si>
    <t>2,26,000.00</t>
  </si>
  <si>
    <t>6,48,201.00</t>
  </si>
  <si>
    <t>1,53,193.00</t>
  </si>
  <si>
    <t>5,98,510.50</t>
  </si>
  <si>
    <t>2,79,720.00</t>
  </si>
  <si>
    <t>1,13,772.00</t>
  </si>
  <si>
    <t>5,18,481.00</t>
  </si>
  <si>
    <t>8,43,227.50</t>
  </si>
  <si>
    <t>12,52,989.00</t>
  </si>
  <si>
    <t>1,45,000.00</t>
  </si>
  <si>
    <t>8,76,904.50</t>
  </si>
  <si>
    <t>5,26,713.00</t>
  </si>
  <si>
    <t>23,46,534.00</t>
  </si>
  <si>
    <t>2,98,709.00</t>
  </si>
  <si>
    <t>1,45,354.50</t>
  </si>
  <si>
    <t>6,34,229.00</t>
  </si>
  <si>
    <t>1,44,710.00</t>
  </si>
  <si>
    <t>2,82,886.50</t>
  </si>
  <si>
    <t>4,11,481.00</t>
  </si>
  <si>
    <t>5,81,335.00</t>
  </si>
  <si>
    <t>1,54,191.00</t>
  </si>
  <si>
    <t>9,49,728.50</t>
  </si>
  <si>
    <t>1,04,291.00</t>
  </si>
  <si>
    <t>1,32,367.50</t>
  </si>
  <si>
    <t>6,34,481.50</t>
  </si>
  <si>
    <t>2,80,229.00</t>
  </si>
  <si>
    <t>1,54,690.00</t>
  </si>
  <si>
    <t>3,51,795.00</t>
  </si>
  <si>
    <t>2,92,707.00</t>
  </si>
  <si>
    <t>3,68,055.00</t>
  </si>
  <si>
    <t>4,26,146.00</t>
  </si>
  <si>
    <t>1,04,790.00</t>
  </si>
  <si>
    <t>12,91,986.50</t>
  </si>
  <si>
    <t>2,32,42,768.00</t>
  </si>
  <si>
    <t>Season: 2024-2025</t>
  </si>
  <si>
    <t>Old Season: 2023-2024</t>
  </si>
  <si>
    <t>Sale No. 01</t>
  </si>
  <si>
    <t xml:space="preserve">         Date : 05/05/2024</t>
  </si>
  <si>
    <t>We mention below the average prices realised by tea estates in our catalogue during the season 2024-2025.</t>
  </si>
  <si>
    <t>GARDEN (2024-2025) SEASON</t>
  </si>
  <si>
    <t>Upto Sale No. 01</t>
  </si>
  <si>
    <t>HAMIDIA</t>
  </si>
  <si>
    <t>JUNGLEBARI</t>
  </si>
  <si>
    <t>KAIYACHERRA DALU</t>
  </si>
  <si>
    <t>LUAYUNI &amp; HOLICHERRA</t>
  </si>
  <si>
    <t>MALNICHERRA</t>
  </si>
  <si>
    <t>MOULVI</t>
  </si>
  <si>
    <t>PANCHABOTI</t>
  </si>
  <si>
    <t>PATRAKHOLA</t>
  </si>
  <si>
    <t>PATRAKHOLA A/C MADABPORE</t>
  </si>
  <si>
    <t>RAJNAGAR</t>
  </si>
  <si>
    <t>RASIDPUR</t>
  </si>
  <si>
    <t>SURMA</t>
  </si>
  <si>
    <t>SURMA &amp; PURNIMA TEA CO. LTD.,</t>
  </si>
  <si>
    <t>TELIAPARA</t>
  </si>
  <si>
    <t>TOTAL:</t>
  </si>
  <si>
    <t>GREEN TEA:</t>
  </si>
  <si>
    <t>Qty.(Kilo.)</t>
  </si>
  <si>
    <t>Av.Pr.</t>
  </si>
  <si>
    <t>PREMNAGAR</t>
  </si>
  <si>
    <t>SUB TOTAL:</t>
  </si>
  <si>
    <t>GRAND TOTAL:</t>
  </si>
  <si>
    <t>Ref: PBL/114/02/2024</t>
  </si>
  <si>
    <t>Date : 12/05/2024</t>
  </si>
  <si>
    <t>Buyers Purchase Statement of Sale No. 02 (2024-2025) Season held on 6th April, 2024</t>
  </si>
  <si>
    <t>A.R.L. Tea House</t>
  </si>
  <si>
    <t>2,04,590.00</t>
  </si>
  <si>
    <t>17,74,451.00</t>
  </si>
  <si>
    <t>Adel Tea House</t>
  </si>
  <si>
    <t>1,24,750.00</t>
  </si>
  <si>
    <t>4,10,423.00</t>
  </si>
  <si>
    <t>7,68,663.90</t>
  </si>
  <si>
    <t>Bengal Tea House</t>
  </si>
  <si>
    <t>1,28,000.00</t>
  </si>
  <si>
    <t>Bonani Tea</t>
  </si>
  <si>
    <t>2,76,774.00</t>
  </si>
  <si>
    <t>10,77,494.50</t>
  </si>
  <si>
    <t>Gaspir Enterprise &amp; Tea House</t>
  </si>
  <si>
    <t>2,47,627.00</t>
  </si>
  <si>
    <t>4,20,657.00</t>
  </si>
  <si>
    <t>Hossain Tea Agency</t>
  </si>
  <si>
    <t>3,79,994.00</t>
  </si>
  <si>
    <t>8,06,437.50</t>
  </si>
  <si>
    <t>Ibnsina Food &amp; Chemical Inds. Ltd</t>
  </si>
  <si>
    <t>5,49,226.00</t>
  </si>
  <si>
    <t>10,28,606.00</t>
  </si>
  <si>
    <t>58,40,965.00</t>
  </si>
  <si>
    <t>3,50,508.00</t>
  </si>
  <si>
    <t>3,17,121.50</t>
  </si>
  <si>
    <t>6,95,139.50</t>
  </si>
  <si>
    <t>1,13,430.00</t>
  </si>
  <si>
    <t>Md. Rafique Ullah Patwary Agenc</t>
  </si>
  <si>
    <t>17,17,581.00</t>
  </si>
  <si>
    <t>Mintu Tea House</t>
  </si>
  <si>
    <t>2,51,346.00</t>
  </si>
  <si>
    <t>5,25,228.00</t>
  </si>
  <si>
    <t>Pabna Tea Store</t>
  </si>
  <si>
    <t>1,96,190.00</t>
  </si>
  <si>
    <t>4,14,669.00</t>
  </si>
  <si>
    <t>1,64,670.00</t>
  </si>
  <si>
    <t>Shabnam Vegetable Oil Inds. Ltd</t>
  </si>
  <si>
    <t>12,76,063.00</t>
  </si>
  <si>
    <t>Shahajalal Tea House</t>
  </si>
  <si>
    <t>8,57,077.80</t>
  </si>
  <si>
    <t>2,44,755.00</t>
  </si>
  <si>
    <t>3,50,797.00</t>
  </si>
  <si>
    <t>2,78,721.00</t>
  </si>
  <si>
    <t>1,11,770.9</t>
  </si>
  <si>
    <t>2,19,28,510.70</t>
  </si>
  <si>
    <t xml:space="preserve">         Date : 12/05/2024</t>
  </si>
  <si>
    <t>Sale No. 02</t>
  </si>
  <si>
    <t>Upto Sale No. 02</t>
  </si>
  <si>
    <t>ZAREEN A/C MIRZAPORE</t>
  </si>
  <si>
    <t>SATI SHED</t>
  </si>
  <si>
    <t>MALNICHERRA TEA ESTATE</t>
  </si>
  <si>
    <t>RAJNAGAR TEA ESTATE</t>
  </si>
  <si>
    <t>2023-2024 (OLD SEASON)</t>
  </si>
  <si>
    <t>DAKSHINGUL</t>
  </si>
  <si>
    <t>SABUJ AGRO INDS.</t>
  </si>
  <si>
    <t>ZAMAN TEA AGRO FACTORY</t>
  </si>
  <si>
    <t>MIRZAPORE</t>
  </si>
  <si>
    <t>TALMA TEA INDS.</t>
  </si>
  <si>
    <t>Ref: PBL/114/03/2024</t>
  </si>
  <si>
    <t>Date : 19/05/2024</t>
  </si>
  <si>
    <t>Buyers Purchase Statement of Sale No. 03 (2024-2025) Season held on 13th April, 2024</t>
  </si>
  <si>
    <t>4,79,270.00</t>
  </si>
  <si>
    <t>1,22,500.00</t>
  </si>
  <si>
    <t>2,01,346.50</t>
  </si>
  <si>
    <t>1,76,147.00</t>
  </si>
  <si>
    <t>23,86,969.00</t>
  </si>
  <si>
    <t>2,08,340.00</t>
  </si>
  <si>
    <t>8,08,437.00</t>
  </si>
  <si>
    <t>1,27,245.00</t>
  </si>
  <si>
    <t>5,41,270.00</t>
  </si>
  <si>
    <t>3,59,390.00</t>
  </si>
  <si>
    <t>New Bangla Tea House</t>
  </si>
  <si>
    <t>5,40,667.00</t>
  </si>
  <si>
    <t>1,74,650.00</t>
  </si>
  <si>
    <t>3,02,936.50</t>
  </si>
  <si>
    <t>4,69,290.00</t>
  </si>
  <si>
    <t>3,12,049.00</t>
  </si>
  <si>
    <t>14,91,007.50</t>
  </si>
  <si>
    <t>Shizda Consumer Food Prdts.</t>
  </si>
  <si>
    <t>1,19,760.00</t>
  </si>
  <si>
    <t>90,82,416.50</t>
  </si>
  <si>
    <t>KHADIM</t>
  </si>
  <si>
    <t>MORGEN TEA INDS.</t>
  </si>
  <si>
    <t>Ref: PBL/114/04/2024</t>
  </si>
  <si>
    <t>Date : 26/05/2024</t>
  </si>
  <si>
    <t>Buyers Purchase Statement of Sale No. 04 (2024-2025) Season held on 20th April, 2024</t>
  </si>
  <si>
    <t>23,77,202.00</t>
  </si>
  <si>
    <t>ACME Consumer Products Ltd.,</t>
  </si>
  <si>
    <t>5,44,409.00</t>
  </si>
  <si>
    <t>2,67,464.00</t>
  </si>
  <si>
    <t>7,18,560.00</t>
  </si>
  <si>
    <t>5,80,410.40</t>
  </si>
  <si>
    <t>1,32,500.00</t>
  </si>
  <si>
    <t>2,47,005.00</t>
  </si>
  <si>
    <t>6,08,888.00</t>
  </si>
  <si>
    <t>2,07,340.00</t>
  </si>
  <si>
    <t>Hoque Tea &amp; Trading</t>
  </si>
  <si>
    <t>11,33,596.00</t>
  </si>
  <si>
    <t>7,03,263.00</t>
  </si>
  <si>
    <t>1,12,55,469.90</t>
  </si>
  <si>
    <t>2,88,035.00</t>
  </si>
  <si>
    <t>3,04,348.00</t>
  </si>
  <si>
    <t>M. Ahmad Tea &amp; Lands Co. Ltd.</t>
  </si>
  <si>
    <t>4,88,262.00</t>
  </si>
  <si>
    <t>1,28,079.00</t>
  </si>
  <si>
    <t>43,02,815.90</t>
  </si>
  <si>
    <t>1,32,235.00</t>
  </si>
  <si>
    <t>1,07,285.00</t>
  </si>
  <si>
    <t>2,89,933.80</t>
  </si>
  <si>
    <t>3,49,682.70</t>
  </si>
  <si>
    <t>3,69,630.00</t>
  </si>
  <si>
    <t>9,04,389.00</t>
  </si>
  <si>
    <t>2,64,470.00</t>
  </si>
  <si>
    <t>1,34,500.00</t>
  </si>
  <si>
    <t>1,34,603.7</t>
  </si>
  <si>
    <t>1,67,299.8</t>
  </si>
  <si>
    <t>3,25,06,835.80</t>
  </si>
  <si>
    <t>Sale No. 04</t>
  </si>
  <si>
    <t xml:space="preserve">         Date : 26/05/2024</t>
  </si>
  <si>
    <t>Upto Sale No. 04</t>
  </si>
  <si>
    <t>DAURACHERRA</t>
  </si>
  <si>
    <t>MADABPORE</t>
  </si>
  <si>
    <t>NAHEED</t>
  </si>
  <si>
    <t>SUPREME TEA LTD.</t>
  </si>
  <si>
    <t>Ref: PBL/114/05/2024</t>
  </si>
  <si>
    <t>Date : 02/06/2024</t>
  </si>
  <si>
    <t>Buyers Purchase Statement of Sale No. 05 (2024-2025) Season held on 27th April, 2024</t>
  </si>
  <si>
    <t>2,94,410.00</t>
  </si>
  <si>
    <t>11,16,503.00</t>
  </si>
  <si>
    <t>3,06,712.00</t>
  </si>
  <si>
    <t>Arif Tea Co. Ltd.,</t>
  </si>
  <si>
    <t>5,61,874.00</t>
  </si>
  <si>
    <t>2,38,500.00</t>
  </si>
  <si>
    <t>2,41,516.00</t>
  </si>
  <si>
    <t>10,34,085.00</t>
  </si>
  <si>
    <t>1,47,205.00</t>
  </si>
  <si>
    <t>1,39,720.00</t>
  </si>
  <si>
    <t>3,56,785.00</t>
  </si>
  <si>
    <t>6,50,784.70</t>
  </si>
  <si>
    <t>43,73,633.50</t>
  </si>
  <si>
    <t>2,35,029.00</t>
  </si>
  <si>
    <t>3,23,352.00</t>
  </si>
  <si>
    <t>17,71,420.50</t>
  </si>
  <si>
    <t>1,41,965.50</t>
  </si>
  <si>
    <t>Nishita Foods</t>
  </si>
  <si>
    <t>4,63,653.00</t>
  </si>
  <si>
    <t>2,06,031.50</t>
  </si>
  <si>
    <t>4,39,834.00</t>
  </si>
  <si>
    <t>5,71,692.50</t>
  </si>
  <si>
    <t>5,43,044.00</t>
  </si>
  <si>
    <t>3,68,262.00</t>
  </si>
  <si>
    <t>19,00,722.50</t>
  </si>
  <si>
    <t>The Consolidated Tea &amp; Lands Co</t>
  </si>
  <si>
    <t>5,09,989.50</t>
  </si>
  <si>
    <t>1,80,39,023.70</t>
  </si>
  <si>
    <t>Sale No. 05</t>
  </si>
  <si>
    <t>Sale No. 03</t>
  </si>
  <si>
    <t>Upto Sale No. 03</t>
  </si>
  <si>
    <t xml:space="preserve">         Date : 17/05/2024</t>
  </si>
  <si>
    <t xml:space="preserve">         Date : 02/06/2024</t>
  </si>
  <si>
    <t>Upto Sale No. 05</t>
  </si>
  <si>
    <t>FAR-EAST TEA INDS. LTD.</t>
  </si>
  <si>
    <t>Ref: PBL/114/06/2024</t>
  </si>
  <si>
    <t>Date : 09/06/2024</t>
  </si>
  <si>
    <t>Buyers Purchase Statement of Sale No. 06 (2024-2025) Season held on 33d May, 2024</t>
  </si>
  <si>
    <t>7,39,373.00</t>
  </si>
  <si>
    <t>5,35,926.00</t>
  </si>
  <si>
    <t>1,64,919.50</t>
  </si>
  <si>
    <t>Ankur Tea House</t>
  </si>
  <si>
    <t>1,22,255.00</t>
  </si>
  <si>
    <t>6,03,406.00</t>
  </si>
  <si>
    <t>2,47,504.00</t>
  </si>
  <si>
    <t>2,34,031.00</t>
  </si>
  <si>
    <t>18,35,623.00</t>
  </si>
  <si>
    <t>5,05,487.00</t>
  </si>
  <si>
    <t>52,45,102.50</t>
  </si>
  <si>
    <t>4,96,420.50</t>
  </si>
  <si>
    <t>4,88,521.00</t>
  </si>
  <si>
    <t>Kamal Tea &amp;  Trading (KTC)</t>
  </si>
  <si>
    <t>2,13,572.00</t>
  </si>
  <si>
    <t>4,96,505.00</t>
  </si>
  <si>
    <t>44,65,360.60</t>
  </si>
  <si>
    <t>4,80,537.00</t>
  </si>
  <si>
    <t>2,05,327.00</t>
  </si>
  <si>
    <t>2,46,337.00</t>
  </si>
  <si>
    <t>2,20,807.50</t>
  </si>
  <si>
    <t>3,65,318.50</t>
  </si>
  <si>
    <t>10,56,017.00</t>
  </si>
  <si>
    <t>2,12,167.50</t>
  </si>
  <si>
    <t>19,22,058.50</t>
  </si>
  <si>
    <t>2,60,478.00</t>
  </si>
  <si>
    <t>3,97,844.00</t>
  </si>
  <si>
    <t>1,15,500.00</t>
  </si>
  <si>
    <t>8,74,510.50</t>
  </si>
  <si>
    <t>Surma Tea Estates Limited</t>
  </si>
  <si>
    <t>22,01,997.00</t>
  </si>
  <si>
    <t>Sylhet Tea Supply</t>
  </si>
  <si>
    <t>1,34,730.00</t>
  </si>
  <si>
    <t>3,64,595.00</t>
  </si>
  <si>
    <t>Uttara Cha Company</t>
  </si>
  <si>
    <t>1,03,293.00</t>
  </si>
  <si>
    <t>1,27,698.0</t>
  </si>
  <si>
    <t>2,67,18,756.10</t>
  </si>
  <si>
    <t xml:space="preserve">         Date : 09/06/2024</t>
  </si>
  <si>
    <t>Sale No. 06</t>
  </si>
  <si>
    <t>Upto Sale No. 06</t>
  </si>
  <si>
    <t>Auction Average of Sale No. 06 held on 3rd June, 2024</t>
  </si>
  <si>
    <t>CHAMPARAT A/C KURMAH</t>
  </si>
  <si>
    <t>FABIHA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</si>
</sst>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  <numFmt numFmtId="170" formatCode="0.000000000000"/>
    <numFmt numFmtId="171" formatCode="#,##0.0"/>
    <numFmt numFmtId="172" formatCode="0.0"/>
    <numFmt numFmtId="173" formatCode="_(\T\k\ * #,##0.00_);_(&quot;$&quot;* \(#,##0.00\);_(&quot;$&quot;* &quot;-&quot;??_);_(@_)"/>
    <numFmt numFmtId="174" formatCode="\T\k\ 0.00"/>
    <numFmt numFmtId="175" formatCode="_-* #,##0.00_-;\-* #,##0.0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00_);_(* \(#,##0.000\);_(* &quot;-&quot;??_);_(@_)"/>
    <numFmt numFmtId="181" formatCode="_(* #,##0.0000_);_(* \(#,##0.0000\);_(* &quot;-&quot;??_);_(@_)"/>
    <numFmt numFmtId="182" formatCode="_ * #,##0.00_ ;_ * \-#,##0.00_ ;_ * &quot;-&quot;??_ ;_ @_ "/>
    <numFmt numFmtId="183" formatCode="_ * #,##0.0_ ;_ * \-#,##0.0_ ;_ * &quot;-&quot;??_ ;_ @_ "/>
    <numFmt numFmtId="184" formatCode="_ * #,##0.00_ ;_ * \-#,##0.00_ ;_ * &quot;-&quot;??.0_ ;_ @_ "/>
    <numFmt numFmtId="185" formatCode="_ * #,##0_ ;_ * \-#,##0_ ;_ * &quot;-&quot;??_ ;_ @_ "/>
    <numFmt numFmtId="186" formatCode="_ * #,##0.0_ ;_ * \-#,##0.0_ ;_ * &quot;-&quot;??.0_ ;_ @_ 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b/>
      <u val="singleAccounting"/>
      <sz val="10"/>
      <name val="Arial Narrow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u val="single"/>
      <sz val="11"/>
      <name val="Times New Roman"/>
      <family val="1"/>
    </font>
    <font>
      <b/>
      <sz val="10"/>
      <name val="Tahoma"/>
      <family val="2"/>
    </font>
    <font>
      <b/>
      <u val="singleAccounting"/>
      <sz val="8.5"/>
      <name val="Tahoma"/>
      <family val="2"/>
    </font>
    <font>
      <b/>
      <u val="singleAccounting"/>
      <sz val="10"/>
      <name val="Tahoma"/>
      <family val="2"/>
    </font>
    <font>
      <b/>
      <sz val="9"/>
      <name val="Tahoma"/>
      <family val="2"/>
    </font>
    <font>
      <sz val="11"/>
      <name val="Utsaah"/>
      <family val="2"/>
    </font>
    <font>
      <b/>
      <u val="single"/>
      <sz val="9"/>
      <name val="Tahoma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b/>
      <u val="single"/>
      <sz val="10"/>
      <name val="Times New Roman"/>
      <family val="1"/>
    </font>
    <font>
      <b/>
      <u val="singleAccounting"/>
      <sz val="10"/>
      <name val="Times New Roman"/>
      <family val="1"/>
    </font>
    <font>
      <b/>
      <sz val="18"/>
      <name val="Times New Roman"/>
      <family val="1"/>
    </font>
    <font>
      <sz val="12"/>
      <name val="Calibri"/>
      <family val="2"/>
    </font>
    <font>
      <u val="singleAccounting"/>
      <sz val="12"/>
      <name val="Calibri"/>
      <family val="2"/>
    </font>
    <font>
      <u val="single"/>
      <sz val="12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8"/>
      <name val="Times New Roman"/>
      <family val="1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Cambria"/>
      <family val="1"/>
    </font>
    <font>
      <b/>
      <u val="single"/>
      <sz val="10"/>
      <name val="Cambria"/>
      <family val="1"/>
    </font>
    <font>
      <b/>
      <u val="singleAccounting"/>
      <sz val="10"/>
      <name val="Cambria"/>
      <family val="1"/>
    </font>
    <font>
      <b/>
      <u val="singleAccounting"/>
      <sz val="11"/>
      <color indexed="8"/>
      <name val="Calibri"/>
      <family val="2"/>
    </font>
    <font>
      <b/>
      <u val="single"/>
      <sz val="10"/>
      <color indexed="8"/>
      <name val="Cambria"/>
      <family val="1"/>
    </font>
    <font>
      <b/>
      <sz val="10"/>
      <color indexed="8"/>
      <name val="Cambria"/>
      <family val="1"/>
    </font>
    <font>
      <b/>
      <u val="singleAccounting"/>
      <sz val="10"/>
      <color indexed="8"/>
      <name val="Cambria"/>
      <family val="1"/>
    </font>
    <font>
      <b/>
      <sz val="9"/>
      <color indexed="8"/>
      <name val="Cambria"/>
      <family val="1"/>
    </font>
    <font>
      <b/>
      <sz val="8.5"/>
      <color indexed="8"/>
      <name val="Cambria"/>
      <family val="1"/>
    </font>
    <font>
      <b/>
      <u val="single"/>
      <sz val="9"/>
      <color indexed="8"/>
      <name val="Cambria"/>
      <family val="1"/>
    </font>
    <font>
      <b/>
      <u val="single"/>
      <sz val="8.5"/>
      <color indexed="8"/>
      <name val="Cambria"/>
      <family val="1"/>
    </font>
    <font>
      <b/>
      <sz val="9"/>
      <name val="Cambria"/>
      <family val="1"/>
    </font>
    <font>
      <b/>
      <u val="singleAccounting"/>
      <sz val="12"/>
      <color indexed="8"/>
      <name val="Times New Roman"/>
      <family val="1"/>
    </font>
    <font>
      <b/>
      <u val="singleAccounting"/>
      <sz val="9"/>
      <color indexed="8"/>
      <name val="Cambria"/>
      <family val="1"/>
    </font>
    <font>
      <b/>
      <sz val="8.5"/>
      <name val="Cambria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 val="singleAccounting"/>
      <sz val="11"/>
      <color theme="1"/>
      <name val="Calibri"/>
      <family val="2"/>
    </font>
    <font>
      <b/>
      <u val="single"/>
      <sz val="10"/>
      <color theme="1"/>
      <name val="Cambria"/>
      <family val="1"/>
    </font>
    <font>
      <b/>
      <sz val="10"/>
      <color theme="1"/>
      <name val="Cambria"/>
      <family val="1"/>
    </font>
    <font>
      <b/>
      <u val="singleAccounting"/>
      <sz val="10"/>
      <color theme="1"/>
      <name val="Cambria"/>
      <family val="1"/>
    </font>
    <font>
      <b/>
      <sz val="9"/>
      <color theme="1"/>
      <name val="Cambria"/>
      <family val="1"/>
    </font>
    <font>
      <b/>
      <sz val="8.5"/>
      <color theme="1"/>
      <name val="Cambria"/>
      <family val="1"/>
    </font>
    <font>
      <b/>
      <u val="single"/>
      <sz val="9"/>
      <color theme="1"/>
      <name val="Cambria"/>
      <family val="1"/>
    </font>
    <font>
      <b/>
      <u val="single"/>
      <sz val="8.5"/>
      <color theme="1"/>
      <name val="Cambria"/>
      <family val="1"/>
    </font>
    <font>
      <b/>
      <u val="singleAccounting"/>
      <sz val="12"/>
      <color theme="1"/>
      <name val="Times New Roman"/>
      <family val="1"/>
    </font>
    <font>
      <b/>
      <u val="singleAccounting"/>
      <sz val="9"/>
      <color theme="1"/>
      <name val="Cambria"/>
      <family val="1"/>
    </font>
    <font>
      <b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u val="single"/>
      <sz val="12"/>
      <color rgb="FF000000"/>
      <name val="Calibri"/>
      <family val="2"/>
    </font>
    <font>
      <sz val="12"/>
      <color rgb="FF000000"/>
      <name val="Times New Roman"/>
      <family val="1"/>
    </font>
    <font>
      <u val="single"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563">
    <xf numFmtId="0" fontId="0" fillId="0" borderId="0" xfId="0" applyFont="1" applyAlignment="1">
      <alignment/>
    </xf>
    <xf numFmtId="0" fontId="92" fillId="0" borderId="0" xfId="0" applyFont="1" applyAlignment="1">
      <alignment/>
    </xf>
    <xf numFmtId="0" fontId="0" fillId="0" borderId="0" xfId="0" applyAlignment="1">
      <alignment vertical="center"/>
    </xf>
    <xf numFmtId="0" fontId="92" fillId="0" borderId="0" xfId="0" applyFont="1" applyAlignment="1">
      <alignment vertical="center"/>
    </xf>
    <xf numFmtId="43" fontId="92" fillId="0" borderId="0" xfId="42" applyFont="1" applyAlignment="1">
      <alignment vertical="center"/>
    </xf>
    <xf numFmtId="165" fontId="92" fillId="0" borderId="0" xfId="42" applyNumberFormat="1" applyFont="1" applyAlignment="1">
      <alignment vertical="center"/>
    </xf>
    <xf numFmtId="0" fontId="90" fillId="0" borderId="0" xfId="0" applyFont="1" applyAlignment="1">
      <alignment/>
    </xf>
    <xf numFmtId="43" fontId="0" fillId="0" borderId="0" xfId="42" applyFont="1" applyAlignment="1">
      <alignment horizontal="right"/>
    </xf>
    <xf numFmtId="43" fontId="93" fillId="0" borderId="0" xfId="42" applyFont="1" applyAlignment="1">
      <alignment vertical="center"/>
    </xf>
    <xf numFmtId="0" fontId="4" fillId="0" borderId="0" xfId="81" applyFont="1">
      <alignment/>
      <protection/>
    </xf>
    <xf numFmtId="164" fontId="4" fillId="0" borderId="0" xfId="42" applyNumberFormat="1" applyFont="1" applyBorder="1" applyAlignment="1">
      <alignment/>
    </xf>
    <xf numFmtId="165" fontId="4" fillId="0" borderId="0" xfId="42" applyNumberFormat="1" applyFont="1" applyBorder="1" applyAlignment="1">
      <alignment horizontal="right"/>
    </xf>
    <xf numFmtId="165" fontId="4" fillId="0" borderId="0" xfId="42" applyNumberFormat="1" applyFont="1" applyBorder="1" applyAlignment="1">
      <alignment/>
    </xf>
    <xf numFmtId="43" fontId="4" fillId="0" borderId="0" xfId="42" applyFont="1" applyBorder="1" applyAlignment="1">
      <alignment horizontal="right"/>
    </xf>
    <xf numFmtId="165" fontId="5" fillId="0" borderId="0" xfId="42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4" fontId="6" fillId="0" borderId="0" xfId="42" applyNumberFormat="1" applyFont="1" applyBorder="1" applyAlignment="1">
      <alignment horizontal="center"/>
    </xf>
    <xf numFmtId="165" fontId="6" fillId="0" borderId="0" xfId="42" applyNumberFormat="1" applyFont="1" applyBorder="1" applyAlignment="1">
      <alignment horizontal="right"/>
    </xf>
    <xf numFmtId="165" fontId="6" fillId="0" borderId="0" xfId="42" applyNumberFormat="1" applyFont="1" applyBorder="1" applyAlignment="1">
      <alignment horizontal="center"/>
    </xf>
    <xf numFmtId="43" fontId="6" fillId="0" borderId="0" xfId="42" applyFont="1" applyBorder="1" applyAlignment="1">
      <alignment horizontal="right"/>
    </xf>
    <xf numFmtId="164" fontId="94" fillId="0" borderId="0" xfId="42" applyNumberFormat="1" applyFont="1" applyAlignment="1">
      <alignment/>
    </xf>
    <xf numFmtId="165" fontId="94" fillId="0" borderId="0" xfId="42" applyNumberFormat="1" applyFont="1" applyAlignment="1">
      <alignment horizontal="right"/>
    </xf>
    <xf numFmtId="165" fontId="94" fillId="0" borderId="0" xfId="42" applyNumberFormat="1" applyFont="1" applyAlignment="1">
      <alignment/>
    </xf>
    <xf numFmtId="0" fontId="94" fillId="0" borderId="0" xfId="0" applyFont="1" applyAlignment="1">
      <alignment/>
    </xf>
    <xf numFmtId="43" fontId="4" fillId="33" borderId="0" xfId="42" applyFont="1" applyFill="1" applyBorder="1" applyAlignment="1">
      <alignment horizontal="right"/>
    </xf>
    <xf numFmtId="43" fontId="94" fillId="0" borderId="0" xfId="42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65" fontId="8" fillId="0" borderId="0" xfId="49" applyNumberFormat="1" applyFont="1" applyAlignment="1">
      <alignment horizontal="righ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65" fontId="9" fillId="0" borderId="0" xfId="49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165" fontId="8" fillId="0" borderId="0" xfId="49" applyNumberFormat="1" applyFont="1" applyBorder="1" applyAlignment="1">
      <alignment horizontal="right" vertical="center"/>
    </xf>
    <xf numFmtId="165" fontId="87" fillId="0" borderId="0" xfId="42" applyNumberFormat="1" applyFont="1" applyAlignment="1">
      <alignment horizontal="right"/>
    </xf>
    <xf numFmtId="164" fontId="87" fillId="0" borderId="0" xfId="42" applyNumberFormat="1" applyFont="1" applyAlignment="1">
      <alignment horizontal="right"/>
    </xf>
    <xf numFmtId="164" fontId="95" fillId="0" borderId="0" xfId="42" applyNumberFormat="1" applyFont="1" applyAlignment="1">
      <alignment horizontal="right"/>
    </xf>
    <xf numFmtId="165" fontId="95" fillId="0" borderId="0" xfId="42" applyNumberFormat="1" applyFont="1" applyAlignment="1">
      <alignment horizontal="right"/>
    </xf>
    <xf numFmtId="43" fontId="95" fillId="0" borderId="0" xfId="42" applyFont="1" applyAlignment="1">
      <alignment horizontal="right"/>
    </xf>
    <xf numFmtId="49" fontId="95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65" fontId="0" fillId="0" borderId="0" xfId="42" applyNumberFormat="1" applyFont="1" applyAlignment="1">
      <alignment/>
    </xf>
    <xf numFmtId="0" fontId="96" fillId="0" borderId="0" xfId="0" applyFont="1" applyAlignment="1">
      <alignment/>
    </xf>
    <xf numFmtId="0" fontId="10" fillId="0" borderId="0" xfId="81" applyFont="1">
      <alignment/>
      <protection/>
    </xf>
    <xf numFmtId="0" fontId="97" fillId="0" borderId="0" xfId="0" applyFont="1" applyAlignment="1">
      <alignment/>
    </xf>
    <xf numFmtId="165" fontId="97" fillId="0" borderId="0" xfId="42" applyNumberFormat="1" applyFont="1" applyAlignment="1">
      <alignment horizontal="right"/>
    </xf>
    <xf numFmtId="43" fontId="97" fillId="0" borderId="0" xfId="42" applyFont="1" applyAlignment="1">
      <alignment horizontal="right"/>
    </xf>
    <xf numFmtId="164" fontId="97" fillId="0" borderId="0" xfId="42" applyNumberFormat="1" applyFont="1" applyAlignment="1">
      <alignment horizontal="right"/>
    </xf>
    <xf numFmtId="164" fontId="97" fillId="0" borderId="0" xfId="42" applyNumberFormat="1" applyFont="1" applyAlignment="1">
      <alignment/>
    </xf>
    <xf numFmtId="165" fontId="97" fillId="0" borderId="0" xfId="42" applyNumberFormat="1" applyFont="1" applyAlignment="1">
      <alignment/>
    </xf>
    <xf numFmtId="165" fontId="0" fillId="0" borderId="0" xfId="42" applyNumberFormat="1" applyFont="1" applyAlignment="1">
      <alignment horizontal="right"/>
    </xf>
    <xf numFmtId="0" fontId="0" fillId="0" borderId="0" xfId="0" applyAlignment="1">
      <alignment/>
    </xf>
    <xf numFmtId="0" fontId="57" fillId="0" borderId="0" xfId="0" applyFont="1" applyAlignment="1">
      <alignment/>
    </xf>
    <xf numFmtId="43" fontId="57" fillId="0" borderId="0" xfId="49" applyFont="1" applyAlignment="1">
      <alignment/>
    </xf>
    <xf numFmtId="0" fontId="57" fillId="0" borderId="0" xfId="0" applyFont="1" applyAlignment="1">
      <alignment horizontal="left"/>
    </xf>
    <xf numFmtId="0" fontId="58" fillId="0" borderId="0" xfId="0" applyFont="1" applyAlignment="1">
      <alignment/>
    </xf>
    <xf numFmtId="0" fontId="58" fillId="0" borderId="0" xfId="0" applyFont="1" applyAlignment="1">
      <alignment horizontal="left"/>
    </xf>
    <xf numFmtId="165" fontId="58" fillId="0" borderId="0" xfId="49" applyNumberFormat="1" applyFont="1" applyAlignment="1">
      <alignment horizontal="right"/>
    </xf>
    <xf numFmtId="43" fontId="58" fillId="0" borderId="0" xfId="49" applyFont="1" applyBorder="1" applyAlignment="1">
      <alignment horizontal="right"/>
    </xf>
    <xf numFmtId="0" fontId="57" fillId="0" borderId="0" xfId="0" applyFont="1" applyBorder="1" applyAlignment="1">
      <alignment horizontal="left"/>
    </xf>
    <xf numFmtId="0" fontId="57" fillId="0" borderId="0" xfId="0" applyFont="1" applyBorder="1" applyAlignment="1">
      <alignment/>
    </xf>
    <xf numFmtId="165" fontId="57" fillId="0" borderId="0" xfId="49" applyNumberFormat="1" applyFont="1" applyBorder="1" applyAlignment="1">
      <alignment horizontal="center"/>
    </xf>
    <xf numFmtId="43" fontId="57" fillId="0" borderId="0" xfId="49" applyFont="1" applyBorder="1" applyAlignment="1">
      <alignment horizontal="center"/>
    </xf>
    <xf numFmtId="165" fontId="57" fillId="0" borderId="0" xfId="49" applyNumberFormat="1" applyFont="1" applyBorder="1" applyAlignment="1">
      <alignment horizontal="right"/>
    </xf>
    <xf numFmtId="43" fontId="57" fillId="0" borderId="0" xfId="49" applyFont="1" applyBorder="1" applyAlignment="1">
      <alignment horizontal="right"/>
    </xf>
    <xf numFmtId="165" fontId="59" fillId="0" borderId="0" xfId="49" applyNumberFormat="1" applyFont="1" applyBorder="1" applyAlignment="1">
      <alignment horizontal="center"/>
    </xf>
    <xf numFmtId="43" fontId="59" fillId="0" borderId="0" xfId="49" applyFont="1" applyBorder="1" applyAlignment="1">
      <alignment horizontal="center"/>
    </xf>
    <xf numFmtId="165" fontId="59" fillId="0" borderId="0" xfId="49" applyNumberFormat="1" applyFont="1" applyBorder="1" applyAlignment="1">
      <alignment horizontal="right"/>
    </xf>
    <xf numFmtId="43" fontId="59" fillId="0" borderId="0" xfId="49" applyFont="1" applyBorder="1" applyAlignment="1">
      <alignment horizontal="right"/>
    </xf>
    <xf numFmtId="0" fontId="58" fillId="0" borderId="0" xfId="0" applyFont="1" applyBorder="1" applyAlignment="1">
      <alignment horizontal="left"/>
    </xf>
    <xf numFmtId="0" fontId="58" fillId="0" borderId="0" xfId="0" applyFont="1" applyBorder="1" applyAlignment="1">
      <alignment/>
    </xf>
    <xf numFmtId="165" fontId="58" fillId="0" borderId="0" xfId="49" applyNumberFormat="1" applyFont="1" applyBorder="1" applyAlignment="1">
      <alignment horizontal="center"/>
    </xf>
    <xf numFmtId="43" fontId="58" fillId="0" borderId="0" xfId="49" applyFont="1" applyBorder="1" applyAlignment="1">
      <alignment horizontal="center"/>
    </xf>
    <xf numFmtId="165" fontId="58" fillId="0" borderId="0" xfId="49" applyNumberFormat="1" applyFont="1" applyBorder="1" applyAlignment="1">
      <alignment horizontal="right"/>
    </xf>
    <xf numFmtId="165" fontId="59" fillId="0" borderId="0" xfId="42" applyNumberFormat="1" applyFont="1" applyBorder="1" applyAlignment="1">
      <alignment horizontal="right"/>
    </xf>
    <xf numFmtId="43" fontId="59" fillId="0" borderId="0" xfId="42" applyFont="1" applyBorder="1" applyAlignment="1">
      <alignment horizontal="right"/>
    </xf>
    <xf numFmtId="43" fontId="13" fillId="0" borderId="0" xfId="49" applyFont="1" applyAlignment="1">
      <alignment/>
    </xf>
    <xf numFmtId="165" fontId="57" fillId="0" borderId="0" xfId="49" applyNumberFormat="1" applyFont="1" applyAlignment="1">
      <alignment horizontal="right"/>
    </xf>
    <xf numFmtId="0" fontId="57" fillId="0" borderId="0" xfId="0" applyFont="1" applyBorder="1" applyAlignment="1">
      <alignment horizontal="right"/>
    </xf>
    <xf numFmtId="165" fontId="57" fillId="0" borderId="0" xfId="42" applyNumberFormat="1" applyFont="1" applyBorder="1" applyAlignment="1">
      <alignment horizontal="right"/>
    </xf>
    <xf numFmtId="43" fontId="57" fillId="0" borderId="0" xfId="42" applyFont="1" applyBorder="1" applyAlignment="1">
      <alignment horizontal="right"/>
    </xf>
    <xf numFmtId="0" fontId="57" fillId="0" borderId="0" xfId="0" applyFont="1" applyAlignment="1">
      <alignment horizontal="right"/>
    </xf>
    <xf numFmtId="165" fontId="98" fillId="0" borderId="0" xfId="42" applyNumberFormat="1" applyFont="1" applyAlignment="1">
      <alignment/>
    </xf>
    <xf numFmtId="164" fontId="57" fillId="0" borderId="0" xfId="42" applyNumberFormat="1" applyFont="1" applyBorder="1" applyAlignment="1">
      <alignment horizontal="right"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164" fontId="59" fillId="0" borderId="0" xfId="42" applyNumberFormat="1" applyFont="1" applyBorder="1" applyAlignment="1">
      <alignment horizontal="right"/>
    </xf>
    <xf numFmtId="164" fontId="58" fillId="0" borderId="0" xfId="42" applyNumberFormat="1" applyFont="1" applyBorder="1" applyAlignment="1">
      <alignment horizontal="right"/>
    </xf>
    <xf numFmtId="165" fontId="58" fillId="0" borderId="0" xfId="42" applyNumberFormat="1" applyFont="1" applyBorder="1" applyAlignment="1">
      <alignment horizontal="right"/>
    </xf>
    <xf numFmtId="43" fontId="58" fillId="0" borderId="0" xfId="42" applyFont="1" applyBorder="1" applyAlignment="1">
      <alignment horizontal="right"/>
    </xf>
    <xf numFmtId="43" fontId="58" fillId="0" borderId="0" xfId="42" applyFont="1" applyAlignment="1">
      <alignment horizontal="right"/>
    </xf>
    <xf numFmtId="10" fontId="58" fillId="0" borderId="0" xfId="87" applyNumberFormat="1" applyFont="1" applyAlignment="1">
      <alignment horizontal="right"/>
    </xf>
    <xf numFmtId="164" fontId="57" fillId="0" borderId="0" xfId="42" applyNumberFormat="1" applyFont="1" applyAlignment="1">
      <alignment horizontal="right"/>
    </xf>
    <xf numFmtId="165" fontId="57" fillId="0" borderId="0" xfId="42" applyNumberFormat="1" applyFont="1" applyAlignment="1">
      <alignment horizontal="right"/>
    </xf>
    <xf numFmtId="164" fontId="100" fillId="0" borderId="0" xfId="42" applyNumberFormat="1" applyFont="1" applyAlignment="1">
      <alignment vertical="center"/>
    </xf>
    <xf numFmtId="165" fontId="100" fillId="0" borderId="0" xfId="42" applyNumberFormat="1" applyFont="1" applyAlignment="1">
      <alignment vertical="center"/>
    </xf>
    <xf numFmtId="43" fontId="57" fillId="0" borderId="0" xfId="42" applyFont="1" applyAlignment="1">
      <alignment horizontal="right"/>
    </xf>
    <xf numFmtId="10" fontId="57" fillId="0" borderId="0" xfId="87" applyNumberFormat="1" applyFont="1" applyAlignment="1">
      <alignment horizontal="right"/>
    </xf>
    <xf numFmtId="0" fontId="100" fillId="0" borderId="0" xfId="0" applyFont="1" applyBorder="1" applyAlignment="1">
      <alignment vertical="center"/>
    </xf>
    <xf numFmtId="0" fontId="100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165" fontId="99" fillId="0" borderId="0" xfId="42" applyNumberFormat="1" applyFont="1" applyAlignment="1">
      <alignment vertical="center"/>
    </xf>
    <xf numFmtId="43" fontId="99" fillId="0" borderId="0" xfId="42" applyFont="1" applyAlignment="1">
      <alignment vertical="center"/>
    </xf>
    <xf numFmtId="10" fontId="99" fillId="0" borderId="0" xfId="87" applyNumberFormat="1" applyFont="1" applyAlignment="1">
      <alignment vertical="center"/>
    </xf>
    <xf numFmtId="0" fontId="58" fillId="0" borderId="0" xfId="0" applyFont="1" applyBorder="1" applyAlignment="1">
      <alignment horizontal="right"/>
    </xf>
    <xf numFmtId="164" fontId="59" fillId="0" borderId="0" xfId="49" applyNumberFormat="1" applyFont="1" applyBorder="1" applyAlignment="1">
      <alignment horizontal="right"/>
    </xf>
    <xf numFmtId="164" fontId="58" fillId="0" borderId="0" xfId="49" applyNumberFormat="1" applyFont="1" applyBorder="1" applyAlignment="1">
      <alignment horizontal="right" vertical="center"/>
    </xf>
    <xf numFmtId="43" fontId="57" fillId="0" borderId="0" xfId="49" applyFont="1" applyBorder="1" applyAlignment="1">
      <alignment/>
    </xf>
    <xf numFmtId="43" fontId="13" fillId="0" borderId="0" xfId="49" applyFont="1" applyBorder="1" applyAlignment="1">
      <alignment/>
    </xf>
    <xf numFmtId="43" fontId="13" fillId="0" borderId="0" xfId="49" applyFont="1" applyBorder="1" applyAlignment="1">
      <alignment horizontal="right" vertical="center"/>
    </xf>
    <xf numFmtId="165" fontId="15" fillId="0" borderId="0" xfId="49" applyNumberFormat="1" applyFont="1" applyBorder="1" applyAlignment="1">
      <alignment horizontal="right" vertical="center"/>
    </xf>
    <xf numFmtId="164" fontId="101" fillId="0" borderId="0" xfId="49" applyNumberFormat="1" applyFont="1" applyBorder="1" applyAlignment="1">
      <alignment horizontal="right" vertical="center"/>
    </xf>
    <xf numFmtId="43" fontId="102" fillId="0" borderId="0" xfId="49" applyFont="1" applyBorder="1" applyAlignment="1">
      <alignment vertical="center"/>
    </xf>
    <xf numFmtId="10" fontId="103" fillId="0" borderId="0" xfId="88" applyNumberFormat="1" applyFont="1" applyBorder="1" applyAlignment="1">
      <alignment vertical="center"/>
    </xf>
    <xf numFmtId="165" fontId="99" fillId="0" borderId="0" xfId="42" applyNumberFormat="1" applyFont="1" applyBorder="1" applyAlignment="1">
      <alignment/>
    </xf>
    <xf numFmtId="165" fontId="14" fillId="0" borderId="0" xfId="42" applyNumberFormat="1" applyFont="1" applyBorder="1" applyAlignment="1">
      <alignment vertical="center"/>
    </xf>
    <xf numFmtId="43" fontId="58" fillId="0" borderId="0" xfId="42" applyFont="1" applyBorder="1" applyAlignment="1">
      <alignment horizontal="right" vertical="center"/>
    </xf>
    <xf numFmtId="0" fontId="57" fillId="0" borderId="0" xfId="0" applyFont="1" applyBorder="1" applyAlignment="1">
      <alignment horizontal="left" vertical="center"/>
    </xf>
    <xf numFmtId="164" fontId="104" fillId="0" borderId="0" xfId="49" applyNumberFormat="1" applyFont="1" applyBorder="1" applyAlignment="1">
      <alignment horizontal="right" vertical="center"/>
    </xf>
    <xf numFmtId="165" fontId="104" fillId="0" borderId="0" xfId="49" applyNumberFormat="1" applyFont="1" applyBorder="1" applyAlignment="1">
      <alignment horizontal="right" vertical="center"/>
    </xf>
    <xf numFmtId="43" fontId="104" fillId="0" borderId="0" xfId="49" applyFont="1" applyBorder="1" applyAlignment="1">
      <alignment horizontal="right" vertical="center"/>
    </xf>
    <xf numFmtId="10" fontId="105" fillId="0" borderId="0" xfId="88" applyNumberFormat="1" applyFont="1" applyBorder="1" applyAlignment="1">
      <alignment horizontal="right" vertical="center"/>
    </xf>
    <xf numFmtId="43" fontId="58" fillId="0" borderId="0" xfId="49" applyFont="1" applyBorder="1" applyAlignment="1">
      <alignment/>
    </xf>
    <xf numFmtId="43" fontId="102" fillId="0" borderId="0" xfId="42" applyFont="1" applyBorder="1" applyAlignment="1">
      <alignment vertical="center"/>
    </xf>
    <xf numFmtId="165" fontId="102" fillId="0" borderId="0" xfId="42" applyNumberFormat="1" applyFont="1" applyBorder="1" applyAlignment="1">
      <alignment vertical="center"/>
    </xf>
    <xf numFmtId="164" fontId="102" fillId="0" borderId="0" xfId="42" applyNumberFormat="1" applyFont="1" applyBorder="1" applyAlignment="1">
      <alignment vertical="center"/>
    </xf>
    <xf numFmtId="165" fontId="58" fillId="0" borderId="0" xfId="42" applyNumberFormat="1" applyFont="1" applyBorder="1" applyAlignment="1">
      <alignment horizontal="center"/>
    </xf>
    <xf numFmtId="43" fontId="101" fillId="0" borderId="0" xfId="42" applyFont="1" applyBorder="1" applyAlignment="1">
      <alignment horizontal="right" vertical="center"/>
    </xf>
    <xf numFmtId="10" fontId="58" fillId="0" borderId="0" xfId="87" applyNumberFormat="1" applyFont="1" applyBorder="1" applyAlignment="1">
      <alignment/>
    </xf>
    <xf numFmtId="165" fontId="68" fillId="0" borderId="0" xfId="42" applyNumberFormat="1" applyFont="1" applyBorder="1" applyAlignment="1">
      <alignment horizontal="right"/>
    </xf>
    <xf numFmtId="164" fontId="59" fillId="0" borderId="0" xfId="49" applyNumberFormat="1" applyFont="1" applyBorder="1" applyAlignment="1">
      <alignment horizontal="right" vertical="center"/>
    </xf>
    <xf numFmtId="165" fontId="57" fillId="0" borderId="0" xfId="49" applyNumberFormat="1" applyFont="1" applyBorder="1" applyAlignment="1">
      <alignment horizontal="right" vertical="center"/>
    </xf>
    <xf numFmtId="43" fontId="57" fillId="0" borderId="0" xfId="49" applyFont="1" applyBorder="1" applyAlignment="1">
      <alignment horizontal="right" vertical="center"/>
    </xf>
    <xf numFmtId="165" fontId="100" fillId="0" borderId="0" xfId="42" applyNumberFormat="1" applyFont="1" applyBorder="1" applyAlignment="1">
      <alignment vertical="center"/>
    </xf>
    <xf numFmtId="43" fontId="13" fillId="0" borderId="0" xfId="42" applyFont="1" applyBorder="1" applyAlignment="1">
      <alignment horizontal="right" vertical="center"/>
    </xf>
    <xf numFmtId="165" fontId="106" fillId="0" borderId="0" xfId="42" applyNumberFormat="1" applyFont="1" applyAlignment="1">
      <alignment vertical="center"/>
    </xf>
    <xf numFmtId="43" fontId="104" fillId="0" borderId="0" xfId="42" applyFont="1" applyBorder="1" applyAlignment="1">
      <alignment horizontal="right" vertical="center"/>
    </xf>
    <xf numFmtId="164" fontId="57" fillId="0" borderId="0" xfId="42" applyNumberFormat="1" applyFont="1" applyBorder="1" applyAlignment="1">
      <alignment/>
    </xf>
    <xf numFmtId="165" fontId="57" fillId="0" borderId="0" xfId="42" applyNumberFormat="1" applyFont="1" applyBorder="1" applyAlignment="1">
      <alignment horizontal="center"/>
    </xf>
    <xf numFmtId="43" fontId="57" fillId="0" borderId="0" xfId="42" applyFont="1" applyBorder="1" applyAlignment="1">
      <alignment horizontal="center"/>
    </xf>
    <xf numFmtId="10" fontId="57" fillId="0" borderId="0" xfId="87" applyNumberFormat="1" applyFont="1" applyBorder="1" applyAlignment="1">
      <alignment/>
    </xf>
    <xf numFmtId="165" fontId="107" fillId="0" borderId="0" xfId="42" applyNumberFormat="1" applyFont="1" applyBorder="1" applyAlignment="1">
      <alignment vertical="center"/>
    </xf>
    <xf numFmtId="164" fontId="107" fillId="0" borderId="0" xfId="42" applyNumberFormat="1" applyFont="1" applyBorder="1" applyAlignment="1">
      <alignment vertical="center"/>
    </xf>
    <xf numFmtId="164" fontId="68" fillId="0" borderId="0" xfId="42" applyNumberFormat="1" applyFont="1" applyBorder="1" applyAlignment="1">
      <alignment horizontal="right"/>
    </xf>
    <xf numFmtId="43" fontId="68" fillId="0" borderId="0" xfId="42" applyFont="1" applyBorder="1" applyAlignment="1">
      <alignment horizontal="right"/>
    </xf>
    <xf numFmtId="43" fontId="68" fillId="0" borderId="0" xfId="49" applyFont="1" applyBorder="1" applyAlignment="1">
      <alignment horizontal="right"/>
    </xf>
    <xf numFmtId="10" fontId="71" fillId="0" borderId="0" xfId="87" applyNumberFormat="1" applyFont="1" applyBorder="1" applyAlignment="1">
      <alignment horizontal="right"/>
    </xf>
    <xf numFmtId="43" fontId="57" fillId="0" borderId="0" xfId="42" applyFont="1" applyAlignment="1">
      <alignment/>
    </xf>
    <xf numFmtId="10" fontId="57" fillId="0" borderId="0" xfId="87" applyNumberFormat="1" applyFont="1" applyAlignment="1">
      <alignment/>
    </xf>
    <xf numFmtId="165" fontId="59" fillId="0" borderId="0" xfId="49" applyNumberFormat="1" applyFont="1" applyAlignment="1">
      <alignment horizontal="right"/>
    </xf>
    <xf numFmtId="43" fontId="58" fillId="0" borderId="0" xfId="49" applyFont="1" applyAlignment="1">
      <alignment/>
    </xf>
    <xf numFmtId="10" fontId="0" fillId="0" borderId="0" xfId="87" applyNumberFormat="1" applyFont="1" applyAlignment="1">
      <alignment/>
    </xf>
    <xf numFmtId="10" fontId="58" fillId="0" borderId="0" xfId="87" applyNumberFormat="1" applyFont="1" applyAlignment="1">
      <alignment/>
    </xf>
    <xf numFmtId="0" fontId="0" fillId="0" borderId="0" xfId="0" applyFont="1" applyAlignment="1">
      <alignment/>
    </xf>
    <xf numFmtId="4" fontId="8" fillId="0" borderId="0" xfId="68" applyNumberFormat="1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165" fontId="9" fillId="0" borderId="0" xfId="49" applyNumberFormat="1" applyFont="1" applyAlignment="1">
      <alignment horizontal="right"/>
    </xf>
    <xf numFmtId="4" fontId="9" fillId="0" borderId="0" xfId="68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9" fillId="0" borderId="0" xfId="68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3" fontId="9" fillId="0" borderId="0" xfId="49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43" fontId="8" fillId="0" borderId="0" xfId="49" applyFont="1" applyBorder="1" applyAlignment="1">
      <alignment horizontal="center"/>
    </xf>
    <xf numFmtId="4" fontId="8" fillId="0" borderId="0" xfId="68" applyNumberFormat="1" applyFont="1" applyBorder="1" applyAlignment="1">
      <alignment horizontal="center" vertical="center"/>
    </xf>
    <xf numFmtId="43" fontId="8" fillId="0" borderId="0" xfId="49" applyFont="1" applyBorder="1" applyAlignment="1">
      <alignment vertical="center"/>
    </xf>
    <xf numFmtId="43" fontId="9" fillId="0" borderId="0" xfId="49" applyFont="1" applyBorder="1" applyAlignment="1">
      <alignment vertical="center"/>
    </xf>
    <xf numFmtId="43" fontId="8" fillId="0" borderId="0" xfId="49" applyFont="1" applyBorder="1" applyAlignment="1">
      <alignment horizontal="center" vertical="center"/>
    </xf>
    <xf numFmtId="165" fontId="17" fillId="0" borderId="0" xfId="49" applyNumberFormat="1" applyFont="1" applyAlignment="1">
      <alignment/>
    </xf>
    <xf numFmtId="165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165" fontId="9" fillId="0" borderId="0" xfId="49" applyNumberFormat="1" applyFont="1" applyBorder="1" applyAlignment="1">
      <alignment horizontal="left" vertical="center"/>
    </xf>
    <xf numFmtId="4" fontId="7" fillId="0" borderId="0" xfId="68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165" fontId="8" fillId="0" borderId="0" xfId="49" applyNumberFormat="1" applyFont="1" applyAlignment="1">
      <alignment horizontal="right" vertical="center"/>
    </xf>
    <xf numFmtId="164" fontId="9" fillId="0" borderId="0" xfId="49" applyNumberFormat="1" applyFont="1" applyAlignment="1">
      <alignment horizontal="right" vertical="center"/>
    </xf>
    <xf numFmtId="165" fontId="9" fillId="0" borderId="0" xfId="49" applyNumberFormat="1" applyFont="1" applyAlignment="1">
      <alignment horizontal="right" vertical="center"/>
    </xf>
    <xf numFmtId="171" fontId="9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horizontal="center" vertical="center"/>
    </xf>
    <xf numFmtId="10" fontId="9" fillId="0" borderId="0" xfId="88" applyNumberFormat="1" applyFont="1" applyAlignment="1">
      <alignment horizontal="center" vertical="center"/>
    </xf>
    <xf numFmtId="164" fontId="9" fillId="0" borderId="0" xfId="49" applyNumberFormat="1" applyFont="1" applyBorder="1" applyAlignment="1">
      <alignment horizontal="right" vertical="center"/>
    </xf>
    <xf numFmtId="171" fontId="9" fillId="0" borderId="0" xfId="0" applyNumberFormat="1" applyFont="1" applyBorder="1" applyAlignment="1">
      <alignment horizontal="right" vertical="center"/>
    </xf>
    <xf numFmtId="10" fontId="9" fillId="0" borderId="0" xfId="88" applyNumberFormat="1" applyFont="1" applyBorder="1" applyAlignment="1">
      <alignment horizontal="center" vertical="center"/>
    </xf>
    <xf numFmtId="164" fontId="57" fillId="0" borderId="0" xfId="49" applyNumberFormat="1" applyFont="1" applyAlignment="1">
      <alignment horizontal="right"/>
    </xf>
    <xf numFmtId="164" fontId="58" fillId="0" borderId="0" xfId="49" applyNumberFormat="1" applyFont="1" applyAlignment="1">
      <alignment horizontal="right"/>
    </xf>
    <xf numFmtId="43" fontId="58" fillId="0" borderId="0" xfId="42" applyFont="1" applyAlignment="1">
      <alignment/>
    </xf>
    <xf numFmtId="164" fontId="0" fillId="0" borderId="0" xfId="42" applyNumberFormat="1" applyFont="1" applyAlignment="1">
      <alignment horizontal="right"/>
    </xf>
    <xf numFmtId="164" fontId="0" fillId="0" borderId="0" xfId="42" applyNumberFormat="1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3" fontId="10" fillId="0" borderId="0" xfId="42" applyFont="1" applyAlignment="1">
      <alignment horizontal="right" vertical="center"/>
    </xf>
    <xf numFmtId="43" fontId="10" fillId="0" borderId="10" xfId="42" applyFont="1" applyBorder="1" applyAlignment="1">
      <alignment horizontal="right" vertical="center"/>
    </xf>
    <xf numFmtId="43" fontId="10" fillId="0" borderId="11" xfId="42" applyFont="1" applyBorder="1" applyAlignment="1">
      <alignment horizontal="right" vertical="center"/>
    </xf>
    <xf numFmtId="43" fontId="10" fillId="0" borderId="0" xfId="42" applyFont="1" applyBorder="1" applyAlignment="1">
      <alignment horizontal="right" vertical="center"/>
    </xf>
    <xf numFmtId="165" fontId="12" fillId="0" borderId="0" xfId="42" applyNumberFormat="1" applyFont="1" applyAlignment="1">
      <alignment horizontal="right" vertical="center"/>
    </xf>
    <xf numFmtId="166" fontId="12" fillId="0" borderId="0" xfId="42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164" fontId="10" fillId="0" borderId="0" xfId="49" applyNumberFormat="1" applyFont="1" applyBorder="1" applyAlignment="1">
      <alignment horizontal="right" vertical="center"/>
    </xf>
    <xf numFmtId="165" fontId="10" fillId="0" borderId="0" xfId="49" applyNumberFormat="1" applyFont="1" applyBorder="1" applyAlignment="1">
      <alignment horizontal="right" vertical="center"/>
    </xf>
    <xf numFmtId="166" fontId="10" fillId="0" borderId="0" xfId="49" applyNumberFormat="1" applyFont="1" applyBorder="1" applyAlignment="1">
      <alignment horizontal="right" vertical="center"/>
    </xf>
    <xf numFmtId="10" fontId="10" fillId="0" borderId="0" xfId="88" applyNumberFormat="1" applyFont="1" applyBorder="1" applyAlignment="1">
      <alignment horizontal="right" vertical="center"/>
    </xf>
    <xf numFmtId="164" fontId="11" fillId="0" borderId="0" xfId="49" applyNumberFormat="1" applyFont="1" applyBorder="1" applyAlignment="1">
      <alignment horizontal="right" vertical="center"/>
    </xf>
    <xf numFmtId="165" fontId="11" fillId="0" borderId="0" xfId="49" applyNumberFormat="1" applyFont="1" applyBorder="1" applyAlignment="1">
      <alignment horizontal="right" vertical="center"/>
    </xf>
    <xf numFmtId="166" fontId="11" fillId="0" borderId="0" xfId="49" applyNumberFormat="1" applyFont="1" applyBorder="1" applyAlignment="1">
      <alignment horizontal="right" vertical="center"/>
    </xf>
    <xf numFmtId="10" fontId="11" fillId="0" borderId="0" xfId="88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164" fontId="11" fillId="0" borderId="0" xfId="49" applyNumberFormat="1" applyFont="1" applyBorder="1" applyAlignment="1">
      <alignment horizontal="right" vertical="top"/>
    </xf>
    <xf numFmtId="165" fontId="11" fillId="0" borderId="0" xfId="42" applyNumberFormat="1" applyFont="1" applyBorder="1" applyAlignment="1">
      <alignment horizontal="right" vertical="top"/>
    </xf>
    <xf numFmtId="166" fontId="11" fillId="0" borderId="0" xfId="49" applyNumberFormat="1" applyFont="1" applyBorder="1" applyAlignment="1">
      <alignment horizontal="right" vertical="top"/>
    </xf>
    <xf numFmtId="10" fontId="11" fillId="0" borderId="0" xfId="88" applyNumberFormat="1" applyFont="1" applyBorder="1" applyAlignment="1">
      <alignment horizontal="right" vertical="top"/>
    </xf>
    <xf numFmtId="43" fontId="11" fillId="0" borderId="0" xfId="49" applyFont="1" applyBorder="1" applyAlignment="1">
      <alignment horizontal="right" vertical="center"/>
    </xf>
    <xf numFmtId="49" fontId="87" fillId="0" borderId="0" xfId="0" applyNumberFormat="1" applyFont="1" applyAlignment="1">
      <alignment vertical="center"/>
    </xf>
    <xf numFmtId="1" fontId="87" fillId="0" borderId="0" xfId="0" applyNumberFormat="1" applyFont="1" applyAlignment="1">
      <alignment vertical="center"/>
    </xf>
    <xf numFmtId="171" fontId="87" fillId="0" borderId="0" xfId="0" applyNumberFormat="1" applyFont="1" applyAlignment="1">
      <alignment vertical="center"/>
    </xf>
    <xf numFmtId="0" fontId="87" fillId="0" borderId="0" xfId="0" applyFont="1" applyAlignment="1">
      <alignment vertical="center"/>
    </xf>
    <xf numFmtId="4" fontId="87" fillId="0" borderId="0" xfId="0" applyNumberFormat="1" applyFont="1" applyAlignment="1">
      <alignment vertical="center"/>
    </xf>
    <xf numFmtId="4" fontId="87" fillId="0" borderId="0" xfId="0" applyNumberFormat="1" applyFont="1" applyAlignment="1">
      <alignment horizontal="right" vertical="center"/>
    </xf>
    <xf numFmtId="0" fontId="87" fillId="0" borderId="0" xfId="0" applyFont="1" applyAlignment="1">
      <alignment horizontal="right" vertical="center"/>
    </xf>
    <xf numFmtId="172" fontId="87" fillId="0" borderId="0" xfId="0" applyNumberFormat="1" applyFont="1" applyAlignment="1">
      <alignment vertical="center"/>
    </xf>
    <xf numFmtId="2" fontId="87" fillId="0" borderId="0" xfId="0" applyNumberFormat="1" applyFont="1" applyAlignment="1">
      <alignment horizontal="right" vertical="center"/>
    </xf>
    <xf numFmtId="0" fontId="94" fillId="0" borderId="0" xfId="0" applyFont="1" applyAlignment="1">
      <alignment vertical="center"/>
    </xf>
    <xf numFmtId="3" fontId="87" fillId="0" borderId="0" xfId="0" applyNumberFormat="1" applyFont="1" applyAlignment="1">
      <alignment vertical="center"/>
    </xf>
    <xf numFmtId="164" fontId="4" fillId="0" borderId="0" xfId="42" applyNumberFormat="1" applyFont="1" applyBorder="1" applyAlignment="1">
      <alignment horizontal="right"/>
    </xf>
    <xf numFmtId="0" fontId="6" fillId="0" borderId="0" xfId="81" applyFont="1">
      <alignment/>
      <protection/>
    </xf>
    <xf numFmtId="164" fontId="6" fillId="0" borderId="0" xfId="42" applyNumberFormat="1" applyFont="1" applyBorder="1" applyAlignment="1">
      <alignment horizontal="right"/>
    </xf>
    <xf numFmtId="49" fontId="19" fillId="0" borderId="0" xfId="0" applyNumberFormat="1" applyFont="1" applyFill="1" applyBorder="1" applyAlignment="1" applyProtection="1">
      <alignment vertical="center"/>
      <protection/>
    </xf>
    <xf numFmtId="1" fontId="20" fillId="0" borderId="0" xfId="0" applyNumberFormat="1" applyFont="1" applyFill="1" applyBorder="1" applyAlignment="1" applyProtection="1">
      <alignment horizontal="right" vertical="center"/>
      <protection/>
    </xf>
    <xf numFmtId="183" fontId="20" fillId="0" borderId="0" xfId="0" applyNumberFormat="1" applyFont="1" applyFill="1" applyBorder="1" applyAlignment="1" applyProtection="1">
      <alignment horizontal="right"/>
      <protection/>
    </xf>
    <xf numFmtId="182" fontId="20" fillId="0" borderId="0" xfId="0" applyNumberFormat="1" applyFont="1" applyFill="1" applyBorder="1" applyAlignment="1" applyProtection="1">
      <alignment horizontal="right"/>
      <protection/>
    </xf>
    <xf numFmtId="164" fontId="95" fillId="0" borderId="0" xfId="42" applyNumberFormat="1" applyFont="1" applyAlignment="1">
      <alignment horizontal="right" vertical="center"/>
    </xf>
    <xf numFmtId="165" fontId="95" fillId="0" borderId="0" xfId="42" applyNumberFormat="1" applyFont="1" applyAlignment="1">
      <alignment horizontal="right" vertical="center"/>
    </xf>
    <xf numFmtId="164" fontId="87" fillId="0" borderId="0" xfId="42" applyNumberFormat="1" applyFont="1" applyAlignment="1">
      <alignment horizontal="right" vertical="center"/>
    </xf>
    <xf numFmtId="165" fontId="87" fillId="0" borderId="0" xfId="42" applyNumberFormat="1" applyFont="1" applyAlignment="1">
      <alignment horizontal="right" vertical="center"/>
    </xf>
    <xf numFmtId="43" fontId="95" fillId="0" borderId="0" xfId="42" applyFont="1" applyAlignment="1">
      <alignment horizontal="right" vertical="center"/>
    </xf>
    <xf numFmtId="164" fontId="94" fillId="0" borderId="0" xfId="42" applyNumberFormat="1" applyFont="1" applyAlignment="1">
      <alignment horizontal="right"/>
    </xf>
    <xf numFmtId="0" fontId="21" fillId="0" borderId="0" xfId="0" applyFont="1" applyAlignment="1">
      <alignment vertical="center"/>
    </xf>
    <xf numFmtId="165" fontId="22" fillId="0" borderId="0" xfId="49" applyNumberFormat="1" applyFont="1" applyAlignment="1">
      <alignment horizontal="left" vertical="center"/>
    </xf>
    <xf numFmtId="43" fontId="21" fillId="0" borderId="0" xfId="49" applyFont="1" applyAlignment="1">
      <alignment vertical="center"/>
    </xf>
    <xf numFmtId="165" fontId="21" fillId="0" borderId="0" xfId="49" applyNumberFormat="1" applyFont="1" applyAlignment="1">
      <alignment vertical="center"/>
    </xf>
    <xf numFmtId="43" fontId="21" fillId="0" borderId="0" xfId="49" applyFont="1" applyAlignment="1">
      <alignment horizontal="right" vertical="center"/>
    </xf>
    <xf numFmtId="165" fontId="21" fillId="0" borderId="0" xfId="49" applyNumberFormat="1" applyFont="1" applyAlignment="1">
      <alignment horizontal="left" vertical="center"/>
    </xf>
    <xf numFmtId="43" fontId="21" fillId="0" borderId="0" xfId="49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43" fontId="21" fillId="0" borderId="0" xfId="49" applyFont="1" applyAlignment="1">
      <alignment horizontal="center" vertical="center"/>
    </xf>
    <xf numFmtId="165" fontId="21" fillId="0" borderId="0" xfId="49" applyNumberFormat="1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165" fontId="23" fillId="0" borderId="0" xfId="49" applyNumberFormat="1" applyFont="1" applyBorder="1" applyAlignment="1">
      <alignment horizontal="left" vertical="center"/>
    </xf>
    <xf numFmtId="43" fontId="23" fillId="0" borderId="0" xfId="49" applyFont="1" applyAlignment="1">
      <alignment horizontal="right" vertical="center"/>
    </xf>
    <xf numFmtId="43" fontId="23" fillId="0" borderId="0" xfId="49" applyFont="1" applyAlignment="1">
      <alignment vertical="center"/>
    </xf>
    <xf numFmtId="0" fontId="23" fillId="0" borderId="0" xfId="0" applyFont="1" applyAlignment="1">
      <alignment horizontal="left" vertical="center"/>
    </xf>
    <xf numFmtId="165" fontId="23" fillId="0" borderId="0" xfId="49" applyNumberFormat="1" applyFont="1" applyAlignment="1">
      <alignment horizontal="right" vertical="center"/>
    </xf>
    <xf numFmtId="43" fontId="23" fillId="0" borderId="0" xfId="49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165" fontId="21" fillId="0" borderId="0" xfId="49" applyNumberFormat="1" applyFont="1" applyBorder="1" applyAlignment="1">
      <alignment horizontal="center" vertical="center"/>
    </xf>
    <xf numFmtId="43" fontId="21" fillId="0" borderId="0" xfId="49" applyFont="1" applyBorder="1" applyAlignment="1">
      <alignment horizontal="center" vertical="center"/>
    </xf>
    <xf numFmtId="165" fontId="21" fillId="0" borderId="0" xfId="49" applyNumberFormat="1" applyFont="1" applyBorder="1" applyAlignment="1">
      <alignment horizontal="right" vertical="center"/>
    </xf>
    <xf numFmtId="43" fontId="21" fillId="0" borderId="0" xfId="49" applyFont="1" applyBorder="1" applyAlignment="1">
      <alignment horizontal="right" vertical="center"/>
    </xf>
    <xf numFmtId="165" fontId="24" fillId="0" borderId="0" xfId="49" applyNumberFormat="1" applyFont="1" applyBorder="1" applyAlignment="1">
      <alignment horizontal="center" vertical="center"/>
    </xf>
    <xf numFmtId="43" fontId="24" fillId="0" borderId="0" xfId="49" applyFont="1" applyBorder="1" applyAlignment="1">
      <alignment horizontal="center" vertical="center"/>
    </xf>
    <xf numFmtId="165" fontId="24" fillId="0" borderId="0" xfId="49" applyNumberFormat="1" applyFont="1" applyBorder="1" applyAlignment="1">
      <alignment horizontal="right" vertical="center"/>
    </xf>
    <xf numFmtId="43" fontId="24" fillId="0" borderId="0" xfId="49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165" fontId="23" fillId="0" borderId="0" xfId="49" applyNumberFormat="1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165" fontId="21" fillId="0" borderId="0" xfId="49" applyNumberFormat="1" applyFont="1" applyAlignment="1">
      <alignment horizontal="right" vertical="center"/>
    </xf>
    <xf numFmtId="164" fontId="23" fillId="0" borderId="0" xfId="49" applyNumberFormat="1" applyFont="1" applyBorder="1" applyAlignment="1">
      <alignment horizontal="right" vertical="center"/>
    </xf>
    <xf numFmtId="165" fontId="21" fillId="0" borderId="10" xfId="49" applyNumberFormat="1" applyFont="1" applyBorder="1" applyAlignment="1">
      <alignment vertical="center"/>
    </xf>
    <xf numFmtId="165" fontId="24" fillId="0" borderId="0" xfId="49" applyNumberFormat="1" applyFont="1" applyAlignment="1">
      <alignment horizontal="right" vertical="center"/>
    </xf>
    <xf numFmtId="0" fontId="108" fillId="0" borderId="0" xfId="0" applyFont="1" applyAlignment="1">
      <alignment vertical="center"/>
    </xf>
    <xf numFmtId="164" fontId="109" fillId="0" borderId="0" xfId="49" applyNumberFormat="1" applyFont="1" applyAlignment="1">
      <alignment vertical="center"/>
    </xf>
    <xf numFmtId="165" fontId="109" fillId="0" borderId="0" xfId="49" applyNumberFormat="1" applyFont="1" applyAlignment="1">
      <alignment vertical="center"/>
    </xf>
    <xf numFmtId="43" fontId="109" fillId="0" borderId="0" xfId="49" applyFont="1" applyAlignment="1">
      <alignment vertical="center"/>
    </xf>
    <xf numFmtId="10" fontId="109" fillId="0" borderId="0" xfId="88" applyNumberFormat="1" applyFont="1" applyAlignment="1">
      <alignment vertical="center"/>
    </xf>
    <xf numFmtId="10" fontId="109" fillId="0" borderId="0" xfId="88" applyNumberFormat="1" applyFont="1" applyAlignment="1">
      <alignment horizontal="right" vertical="center"/>
    </xf>
    <xf numFmtId="0" fontId="21" fillId="0" borderId="0" xfId="0" applyFont="1" applyAlignment="1">
      <alignment/>
    </xf>
    <xf numFmtId="165" fontId="24" fillId="0" borderId="0" xfId="49" applyNumberFormat="1" applyFont="1" applyAlignment="1">
      <alignment/>
    </xf>
    <xf numFmtId="43" fontId="24" fillId="0" borderId="0" xfId="49" applyFont="1" applyAlignment="1">
      <alignment/>
    </xf>
    <xf numFmtId="43" fontId="24" fillId="0" borderId="0" xfId="49" applyFont="1" applyAlignment="1">
      <alignment horizontal="right"/>
    </xf>
    <xf numFmtId="43" fontId="21" fillId="0" borderId="0" xfId="49" applyFont="1" applyAlignment="1">
      <alignment/>
    </xf>
    <xf numFmtId="165" fontId="21" fillId="0" borderId="0" xfId="49" applyNumberFormat="1" applyFont="1" applyAlignment="1">
      <alignment/>
    </xf>
    <xf numFmtId="0" fontId="23" fillId="0" borderId="0" xfId="0" applyFont="1" applyAlignment="1">
      <alignment/>
    </xf>
    <xf numFmtId="165" fontId="23" fillId="0" borderId="0" xfId="49" applyNumberFormat="1" applyFont="1" applyAlignment="1">
      <alignment/>
    </xf>
    <xf numFmtId="43" fontId="23" fillId="0" borderId="0" xfId="49" applyFont="1" applyAlignment="1">
      <alignment/>
    </xf>
    <xf numFmtId="43" fontId="23" fillId="0" borderId="0" xfId="49" applyFont="1" applyAlignment="1">
      <alignment horizontal="right"/>
    </xf>
    <xf numFmtId="164" fontId="21" fillId="0" borderId="0" xfId="49" applyNumberFormat="1" applyFont="1" applyAlignment="1">
      <alignment/>
    </xf>
    <xf numFmtId="165" fontId="21" fillId="0" borderId="0" xfId="49" applyNumberFormat="1" applyFont="1" applyAlignment="1">
      <alignment horizontal="right"/>
    </xf>
    <xf numFmtId="10" fontId="21" fillId="0" borderId="0" xfId="88" applyNumberFormat="1" applyFont="1" applyAlignment="1">
      <alignment/>
    </xf>
    <xf numFmtId="164" fontId="23" fillId="0" borderId="0" xfId="49" applyNumberFormat="1" applyFont="1" applyAlignment="1">
      <alignment/>
    </xf>
    <xf numFmtId="165" fontId="23" fillId="0" borderId="0" xfId="49" applyNumberFormat="1" applyFont="1" applyAlignment="1">
      <alignment horizontal="right"/>
    </xf>
    <xf numFmtId="10" fontId="23" fillId="0" borderId="0" xfId="88" applyNumberFormat="1" applyFont="1" applyAlignment="1">
      <alignment/>
    </xf>
    <xf numFmtId="1" fontId="19" fillId="0" borderId="0" xfId="0" applyNumberFormat="1" applyFont="1" applyFill="1" applyBorder="1" applyAlignment="1" applyProtection="1">
      <alignment vertical="center"/>
      <protection/>
    </xf>
    <xf numFmtId="172" fontId="19" fillId="0" borderId="0" xfId="0" applyNumberFormat="1" applyFont="1" applyFill="1" applyBorder="1" applyAlignment="1" applyProtection="1">
      <alignment vertical="center"/>
      <protection/>
    </xf>
    <xf numFmtId="183" fontId="19" fillId="0" borderId="0" xfId="0" applyNumberFormat="1" applyFont="1" applyFill="1" applyBorder="1" applyAlignment="1" applyProtection="1">
      <alignment horizontal="right"/>
      <protection/>
    </xf>
    <xf numFmtId="182" fontId="19" fillId="0" borderId="0" xfId="0" applyNumberFormat="1" applyFont="1" applyFill="1" applyBorder="1" applyAlignment="1" applyProtection="1">
      <alignment horizontal="right"/>
      <protection/>
    </xf>
    <xf numFmtId="171" fontId="19" fillId="0" borderId="0" xfId="0" applyNumberFormat="1" applyFont="1" applyFill="1" applyBorder="1" applyAlignment="1" applyProtection="1">
      <alignment vertical="center"/>
      <protection/>
    </xf>
    <xf numFmtId="4" fontId="19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3" fontId="19" fillId="0" borderId="0" xfId="0" applyNumberFormat="1" applyFont="1" applyFill="1" applyBorder="1" applyAlignment="1" applyProtection="1">
      <alignment vertical="center"/>
      <protection/>
    </xf>
    <xf numFmtId="165" fontId="25" fillId="0" borderId="0" xfId="49" applyNumberFormat="1" applyFont="1" applyAlignment="1">
      <alignment horizontal="left" vertical="center"/>
    </xf>
    <xf numFmtId="0" fontId="7" fillId="0" borderId="0" xfId="0" applyFont="1" applyAlignment="1">
      <alignment horizontal="left"/>
    </xf>
    <xf numFmtId="165" fontId="8" fillId="0" borderId="0" xfId="49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center" vertical="center"/>
    </xf>
    <xf numFmtId="165" fontId="9" fillId="0" borderId="0" xfId="49" applyNumberFormat="1" applyFont="1" applyBorder="1" applyAlignment="1">
      <alignment vertical="center"/>
    </xf>
    <xf numFmtId="165" fontId="7" fillId="0" borderId="0" xfId="42" applyNumberFormat="1" applyFont="1" applyAlignment="1">
      <alignment vertical="center"/>
    </xf>
    <xf numFmtId="0" fontId="7" fillId="0" borderId="0" xfId="0" applyFont="1" applyAlignment="1">
      <alignment vertical="center"/>
    </xf>
    <xf numFmtId="165" fontId="7" fillId="0" borderId="0" xfId="49" applyNumberFormat="1" applyFont="1" applyBorder="1" applyAlignment="1">
      <alignment vertical="center"/>
    </xf>
    <xf numFmtId="4" fontId="7" fillId="0" borderId="0" xfId="68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165" fontId="8" fillId="0" borderId="0" xfId="42" applyNumberFormat="1" applyFont="1" applyBorder="1" applyAlignment="1">
      <alignment vertical="center"/>
    </xf>
    <xf numFmtId="43" fontId="8" fillId="0" borderId="0" xfId="42" applyFont="1" applyBorder="1" applyAlignment="1">
      <alignment horizontal="center" vertical="center"/>
    </xf>
    <xf numFmtId="165" fontId="8" fillId="0" borderId="0" xfId="42" applyNumberFormat="1" applyFont="1" applyAlignment="1">
      <alignment vertical="center"/>
    </xf>
    <xf numFmtId="165" fontId="9" fillId="0" borderId="0" xfId="42" applyNumberFormat="1" applyFont="1" applyBorder="1" applyAlignment="1">
      <alignment vertical="center"/>
    </xf>
    <xf numFmtId="43" fontId="9" fillId="0" borderId="0" xfId="42" applyFont="1" applyBorder="1" applyAlignment="1">
      <alignment horizontal="center" vertical="center"/>
    </xf>
    <xf numFmtId="164" fontId="8" fillId="0" borderId="0" xfId="42" applyNumberFormat="1" applyFont="1" applyAlignment="1">
      <alignment vertical="center"/>
    </xf>
    <xf numFmtId="165" fontId="8" fillId="0" borderId="0" xfId="42" applyNumberFormat="1" applyFont="1" applyBorder="1" applyAlignment="1">
      <alignment horizontal="right" vertical="center"/>
    </xf>
    <xf numFmtId="164" fontId="8" fillId="0" borderId="0" xfId="42" applyNumberFormat="1" applyFont="1" applyBorder="1" applyAlignment="1">
      <alignment horizontal="right" vertical="center"/>
    </xf>
    <xf numFmtId="165" fontId="8" fillId="0" borderId="0" xfId="42" applyNumberFormat="1" applyFont="1" applyBorder="1" applyAlignment="1">
      <alignment horizontal="center" vertical="center"/>
    </xf>
    <xf numFmtId="43" fontId="8" fillId="0" borderId="0" xfId="42" applyFont="1" applyAlignment="1">
      <alignment vertical="center"/>
    </xf>
    <xf numFmtId="10" fontId="8" fillId="0" borderId="0" xfId="87" applyNumberFormat="1" applyFont="1" applyAlignment="1">
      <alignment vertical="center"/>
    </xf>
    <xf numFmtId="165" fontId="8" fillId="0" borderId="0" xfId="0" applyNumberFormat="1" applyFont="1" applyAlignment="1">
      <alignment horizontal="left" vertical="center"/>
    </xf>
    <xf numFmtId="164" fontId="9" fillId="0" borderId="0" xfId="42" applyNumberFormat="1" applyFont="1" applyAlignment="1">
      <alignment vertical="center"/>
    </xf>
    <xf numFmtId="165" fontId="9" fillId="0" borderId="0" xfId="42" applyNumberFormat="1" applyFont="1" applyBorder="1" applyAlignment="1">
      <alignment horizontal="left" vertical="center"/>
    </xf>
    <xf numFmtId="164" fontId="9" fillId="0" borderId="0" xfId="42" applyNumberFormat="1" applyFont="1" applyAlignment="1">
      <alignment/>
    </xf>
    <xf numFmtId="43" fontId="9" fillId="0" borderId="0" xfId="42" applyFont="1" applyBorder="1" applyAlignment="1">
      <alignment vertical="center"/>
    </xf>
    <xf numFmtId="10" fontId="9" fillId="0" borderId="0" xfId="87" applyNumberFormat="1" applyFont="1" applyBorder="1" applyAlignment="1">
      <alignment vertical="center"/>
    </xf>
    <xf numFmtId="164" fontId="9" fillId="0" borderId="0" xfId="42" applyNumberFormat="1" applyFont="1" applyAlignment="1">
      <alignment horizontal="right" vertical="center"/>
    </xf>
    <xf numFmtId="165" fontId="9" fillId="0" borderId="0" xfId="42" applyNumberFormat="1" applyFont="1" applyAlignment="1">
      <alignment horizontal="right" vertical="center"/>
    </xf>
    <xf numFmtId="0" fontId="26" fillId="0" borderId="0" xfId="81" applyFont="1">
      <alignment/>
      <protection/>
    </xf>
    <xf numFmtId="164" fontId="26" fillId="0" borderId="0" xfId="42" applyNumberFormat="1" applyFont="1" applyBorder="1" applyAlignment="1">
      <alignment/>
    </xf>
    <xf numFmtId="165" fontId="26" fillId="0" borderId="0" xfId="42" applyNumberFormat="1" applyFont="1" applyBorder="1" applyAlignment="1">
      <alignment horizontal="right"/>
    </xf>
    <xf numFmtId="164" fontId="26" fillId="0" borderId="0" xfId="42" applyNumberFormat="1" applyFont="1" applyBorder="1" applyAlignment="1">
      <alignment horizontal="right"/>
    </xf>
    <xf numFmtId="165" fontId="26" fillId="0" borderId="0" xfId="42" applyNumberFormat="1" applyFont="1" applyBorder="1" applyAlignment="1">
      <alignment/>
    </xf>
    <xf numFmtId="43" fontId="26" fillId="0" borderId="0" xfId="42" applyFont="1" applyBorder="1" applyAlignment="1">
      <alignment horizontal="right"/>
    </xf>
    <xf numFmtId="165" fontId="27" fillId="0" borderId="0" xfId="42" applyNumberFormat="1" applyFont="1" applyBorder="1" applyAlignment="1">
      <alignment/>
    </xf>
    <xf numFmtId="0" fontId="110" fillId="0" borderId="0" xfId="0" applyFont="1" applyAlignment="1">
      <alignment/>
    </xf>
    <xf numFmtId="165" fontId="26" fillId="0" borderId="0" xfId="42" applyNumberFormat="1" applyFont="1" applyBorder="1" applyAlignment="1">
      <alignment horizontal="center"/>
    </xf>
    <xf numFmtId="0" fontId="28" fillId="0" borderId="0" xfId="81" applyFont="1">
      <alignment/>
      <protection/>
    </xf>
    <xf numFmtId="164" fontId="28" fillId="0" borderId="0" xfId="42" applyNumberFormat="1" applyFont="1" applyBorder="1" applyAlignment="1">
      <alignment horizontal="center"/>
    </xf>
    <xf numFmtId="165" fontId="28" fillId="0" borderId="0" xfId="42" applyNumberFormat="1" applyFont="1" applyBorder="1" applyAlignment="1">
      <alignment horizontal="right"/>
    </xf>
    <xf numFmtId="164" fontId="28" fillId="0" borderId="0" xfId="42" applyNumberFormat="1" applyFont="1" applyBorder="1" applyAlignment="1">
      <alignment horizontal="right"/>
    </xf>
    <xf numFmtId="165" fontId="28" fillId="0" borderId="0" xfId="42" applyNumberFormat="1" applyFont="1" applyBorder="1" applyAlignment="1">
      <alignment horizontal="center"/>
    </xf>
    <xf numFmtId="43" fontId="28" fillId="0" borderId="0" xfId="42" applyFont="1" applyBorder="1" applyAlignment="1">
      <alignment horizontal="right"/>
    </xf>
    <xf numFmtId="164" fontId="111" fillId="0" borderId="0" xfId="42" applyNumberFormat="1" applyFont="1" applyAlignment="1">
      <alignment horizontal="right"/>
    </xf>
    <xf numFmtId="165" fontId="110" fillId="0" borderId="0" xfId="42" applyNumberFormat="1" applyFont="1" applyAlignment="1">
      <alignment horizontal="right"/>
    </xf>
    <xf numFmtId="165" fontId="111" fillId="0" borderId="0" xfId="42" applyNumberFormat="1" applyFont="1" applyAlignment="1">
      <alignment horizontal="right"/>
    </xf>
    <xf numFmtId="43" fontId="110" fillId="0" borderId="0" xfId="42" applyFont="1" applyAlignment="1">
      <alignment horizontal="right"/>
    </xf>
    <xf numFmtId="49" fontId="112" fillId="0" borderId="0" xfId="0" applyNumberFormat="1" applyFont="1" applyAlignment="1">
      <alignment horizontal="left"/>
    </xf>
    <xf numFmtId="164" fontId="112" fillId="0" borderId="0" xfId="42" applyNumberFormat="1" applyFont="1" applyAlignment="1">
      <alignment horizontal="right"/>
    </xf>
    <xf numFmtId="165" fontId="112" fillId="0" borderId="0" xfId="42" applyNumberFormat="1" applyFont="1" applyAlignment="1">
      <alignment horizontal="right"/>
    </xf>
    <xf numFmtId="43" fontId="112" fillId="0" borderId="0" xfId="42" applyFont="1" applyAlignment="1">
      <alignment horizontal="right"/>
    </xf>
    <xf numFmtId="49" fontId="29" fillId="0" borderId="0" xfId="0" applyNumberFormat="1" applyFont="1" applyFill="1" applyBorder="1" applyAlignment="1" applyProtection="1">
      <alignment vertical="center"/>
      <protection/>
    </xf>
    <xf numFmtId="1" fontId="30" fillId="0" borderId="0" xfId="0" applyNumberFormat="1" applyFont="1" applyFill="1" applyBorder="1" applyAlignment="1" applyProtection="1">
      <alignment horizontal="right" vertical="center"/>
      <protection/>
    </xf>
    <xf numFmtId="183" fontId="30" fillId="0" borderId="0" xfId="0" applyNumberFormat="1" applyFont="1" applyFill="1" applyBorder="1" applyAlignment="1" applyProtection="1">
      <alignment horizontal="right"/>
      <protection/>
    </xf>
    <xf numFmtId="43" fontId="30" fillId="0" borderId="0" xfId="42" applyFont="1" applyFill="1" applyBorder="1" applyAlignment="1" applyProtection="1">
      <alignment horizontal="right"/>
      <protection/>
    </xf>
    <xf numFmtId="182" fontId="30" fillId="0" borderId="0" xfId="0" applyNumberFormat="1" applyFont="1" applyFill="1" applyBorder="1" applyAlignment="1" applyProtection="1">
      <alignment horizontal="right"/>
      <protection/>
    </xf>
    <xf numFmtId="49" fontId="111" fillId="0" borderId="0" xfId="0" applyNumberFormat="1" applyFont="1" applyAlignment="1">
      <alignment vertical="center"/>
    </xf>
    <xf numFmtId="164" fontId="112" fillId="0" borderId="0" xfId="42" applyNumberFormat="1" applyFont="1" applyAlignment="1">
      <alignment horizontal="right" vertical="center"/>
    </xf>
    <xf numFmtId="165" fontId="112" fillId="0" borderId="0" xfId="42" applyNumberFormat="1" applyFont="1" applyAlignment="1">
      <alignment horizontal="right" vertical="center"/>
    </xf>
    <xf numFmtId="164" fontId="111" fillId="0" borderId="0" xfId="42" applyNumberFormat="1" applyFont="1" applyAlignment="1">
      <alignment horizontal="right" vertical="center"/>
    </xf>
    <xf numFmtId="165" fontId="111" fillId="0" borderId="0" xfId="42" applyNumberFormat="1" applyFont="1" applyAlignment="1">
      <alignment horizontal="right" vertical="center"/>
    </xf>
    <xf numFmtId="43" fontId="112" fillId="0" borderId="0" xfId="42" applyFont="1" applyAlignment="1">
      <alignment horizontal="right" vertical="center"/>
    </xf>
    <xf numFmtId="1" fontId="29" fillId="0" borderId="0" xfId="0" applyNumberFormat="1" applyFont="1" applyFill="1" applyBorder="1" applyAlignment="1" applyProtection="1">
      <alignment vertical="center"/>
      <protection/>
    </xf>
    <xf numFmtId="183" fontId="29" fillId="0" borderId="0" xfId="0" applyNumberFormat="1" applyFont="1" applyFill="1" applyBorder="1" applyAlignment="1" applyProtection="1">
      <alignment/>
      <protection/>
    </xf>
    <xf numFmtId="185" fontId="29" fillId="0" borderId="0" xfId="0" applyNumberFormat="1" applyFont="1" applyFill="1" applyBorder="1" applyAlignment="1" applyProtection="1">
      <alignment vertical="center"/>
      <protection/>
    </xf>
    <xf numFmtId="186" fontId="29" fillId="0" borderId="0" xfId="0" applyNumberFormat="1" applyFont="1" applyFill="1" applyBorder="1" applyAlignment="1" applyProtection="1">
      <alignment vertical="center"/>
      <protection/>
    </xf>
    <xf numFmtId="43" fontId="29" fillId="0" borderId="0" xfId="42" applyFont="1" applyFill="1" applyBorder="1" applyAlignment="1" applyProtection="1">
      <alignment horizontal="right" vertical="center"/>
      <protection/>
    </xf>
    <xf numFmtId="182" fontId="29" fillId="0" borderId="0" xfId="0" applyNumberFormat="1" applyFont="1" applyFill="1" applyBorder="1" applyAlignment="1" applyProtection="1">
      <alignment vertical="center"/>
      <protection/>
    </xf>
    <xf numFmtId="0" fontId="29" fillId="0" borderId="0" xfId="0" applyNumberFormat="1" applyFont="1" applyFill="1" applyBorder="1" applyAlignment="1" applyProtection="1">
      <alignment vertical="center"/>
      <protection/>
    </xf>
    <xf numFmtId="164" fontId="110" fillId="0" borderId="0" xfId="42" applyNumberFormat="1" applyFont="1" applyAlignment="1">
      <alignment/>
    </xf>
    <xf numFmtId="164" fontId="110" fillId="0" borderId="0" xfId="42" applyNumberFormat="1" applyFont="1" applyAlignment="1">
      <alignment horizontal="right"/>
    </xf>
    <xf numFmtId="165" fontId="110" fillId="0" borderId="0" xfId="42" applyNumberFormat="1" applyFont="1" applyAlignment="1">
      <alignment/>
    </xf>
    <xf numFmtId="43" fontId="26" fillId="33" borderId="0" xfId="42" applyFont="1" applyFill="1" applyBorder="1" applyAlignment="1">
      <alignment horizontal="right"/>
    </xf>
    <xf numFmtId="43" fontId="23" fillId="0" borderId="0" xfId="49" applyFont="1" applyBorder="1" applyAlignment="1">
      <alignment horizontal="center" vertical="center"/>
    </xf>
    <xf numFmtId="0" fontId="93" fillId="0" borderId="0" xfId="0" applyFont="1" applyAlignment="1">
      <alignment/>
    </xf>
    <xf numFmtId="164" fontId="92" fillId="0" borderId="0" xfId="42" applyNumberFormat="1" applyFont="1" applyAlignment="1">
      <alignment/>
    </xf>
    <xf numFmtId="165" fontId="92" fillId="0" borderId="0" xfId="42" applyNumberFormat="1" applyFont="1" applyAlignment="1">
      <alignment horizontal="right"/>
    </xf>
    <xf numFmtId="164" fontId="92" fillId="0" borderId="0" xfId="42" applyNumberFormat="1" applyFont="1" applyAlignment="1">
      <alignment horizontal="right"/>
    </xf>
    <xf numFmtId="165" fontId="92" fillId="0" borderId="0" xfId="42" applyNumberFormat="1" applyFont="1" applyAlignment="1">
      <alignment/>
    </xf>
    <xf numFmtId="43" fontId="92" fillId="0" borderId="0" xfId="42" applyFont="1" applyAlignment="1">
      <alignment horizontal="right"/>
    </xf>
    <xf numFmtId="0" fontId="32" fillId="0" borderId="0" xfId="81" applyFont="1">
      <alignment/>
      <protection/>
    </xf>
    <xf numFmtId="164" fontId="32" fillId="0" borderId="0" xfId="42" applyNumberFormat="1" applyFont="1" applyBorder="1" applyAlignment="1">
      <alignment/>
    </xf>
    <xf numFmtId="165" fontId="32" fillId="0" borderId="0" xfId="42" applyNumberFormat="1" applyFont="1" applyBorder="1" applyAlignment="1">
      <alignment horizontal="right"/>
    </xf>
    <xf numFmtId="164" fontId="32" fillId="0" borderId="0" xfId="42" applyNumberFormat="1" applyFont="1" applyBorder="1" applyAlignment="1">
      <alignment horizontal="right"/>
    </xf>
    <xf numFmtId="165" fontId="32" fillId="0" borderId="0" xfId="42" applyNumberFormat="1" applyFont="1" applyBorder="1" applyAlignment="1">
      <alignment/>
    </xf>
    <xf numFmtId="43" fontId="32" fillId="0" borderId="0" xfId="42" applyFont="1" applyBorder="1" applyAlignment="1">
      <alignment horizontal="right"/>
    </xf>
    <xf numFmtId="165" fontId="33" fillId="0" borderId="0" xfId="42" applyNumberFormat="1" applyFont="1" applyBorder="1" applyAlignment="1">
      <alignment/>
    </xf>
    <xf numFmtId="165" fontId="32" fillId="0" borderId="0" xfId="42" applyNumberFormat="1" applyFont="1" applyBorder="1" applyAlignment="1">
      <alignment horizontal="center"/>
    </xf>
    <xf numFmtId="0" fontId="34" fillId="0" borderId="0" xfId="81" applyFont="1">
      <alignment/>
      <protection/>
    </xf>
    <xf numFmtId="164" fontId="34" fillId="0" borderId="0" xfId="42" applyNumberFormat="1" applyFont="1" applyBorder="1" applyAlignment="1">
      <alignment horizontal="center"/>
    </xf>
    <xf numFmtId="165" fontId="34" fillId="0" borderId="0" xfId="42" applyNumberFormat="1" applyFont="1" applyBorder="1" applyAlignment="1">
      <alignment horizontal="right"/>
    </xf>
    <xf numFmtId="164" fontId="34" fillId="0" borderId="0" xfId="42" applyNumberFormat="1" applyFont="1" applyBorder="1" applyAlignment="1">
      <alignment horizontal="right"/>
    </xf>
    <xf numFmtId="165" fontId="34" fillId="0" borderId="0" xfId="42" applyNumberFormat="1" applyFont="1" applyBorder="1" applyAlignment="1">
      <alignment horizontal="center"/>
    </xf>
    <xf numFmtId="43" fontId="34" fillId="0" borderId="0" xfId="42" applyFont="1" applyBorder="1" applyAlignment="1">
      <alignment horizontal="right"/>
    </xf>
    <xf numFmtId="164" fontId="113" fillId="0" borderId="0" xfId="42" applyNumberFormat="1" applyFont="1" applyAlignment="1">
      <alignment horizontal="right"/>
    </xf>
    <xf numFmtId="165" fontId="113" fillId="0" borderId="0" xfId="42" applyNumberFormat="1" applyFont="1" applyAlignment="1">
      <alignment horizontal="right"/>
    </xf>
    <xf numFmtId="49" fontId="114" fillId="0" borderId="0" xfId="0" applyNumberFormat="1" applyFont="1" applyAlignment="1">
      <alignment horizontal="left"/>
    </xf>
    <xf numFmtId="164" fontId="114" fillId="0" borderId="0" xfId="42" applyNumberFormat="1" applyFont="1" applyAlignment="1">
      <alignment horizontal="right"/>
    </xf>
    <xf numFmtId="165" fontId="114" fillId="0" borderId="0" xfId="42" applyNumberFormat="1" applyFont="1" applyAlignment="1">
      <alignment horizontal="right"/>
    </xf>
    <xf numFmtId="43" fontId="114" fillId="0" borderId="0" xfId="42" applyFont="1" applyAlignment="1">
      <alignment horizontal="right"/>
    </xf>
    <xf numFmtId="49" fontId="31" fillId="0" borderId="0" xfId="0" applyNumberFormat="1" applyFont="1" applyFill="1" applyBorder="1" applyAlignment="1" applyProtection="1">
      <alignment vertical="center"/>
      <protection/>
    </xf>
    <xf numFmtId="1" fontId="35" fillId="0" borderId="0" xfId="0" applyNumberFormat="1" applyFont="1" applyFill="1" applyBorder="1" applyAlignment="1" applyProtection="1">
      <alignment horizontal="right" vertical="center"/>
      <protection/>
    </xf>
    <xf numFmtId="183" fontId="35" fillId="0" borderId="0" xfId="0" applyNumberFormat="1" applyFont="1" applyFill="1" applyBorder="1" applyAlignment="1" applyProtection="1">
      <alignment horizontal="right"/>
      <protection/>
    </xf>
    <xf numFmtId="43" fontId="35" fillId="0" borderId="0" xfId="42" applyFont="1" applyFill="1" applyBorder="1" applyAlignment="1" applyProtection="1">
      <alignment horizontal="right"/>
      <protection/>
    </xf>
    <xf numFmtId="182" fontId="35" fillId="0" borderId="0" xfId="0" applyNumberFormat="1" applyFont="1" applyFill="1" applyBorder="1" applyAlignment="1" applyProtection="1">
      <alignment horizontal="right"/>
      <protection/>
    </xf>
    <xf numFmtId="49" fontId="113" fillId="0" borderId="0" xfId="0" applyNumberFormat="1" applyFont="1" applyAlignment="1">
      <alignment vertical="center"/>
    </xf>
    <xf numFmtId="164" fontId="114" fillId="0" borderId="0" xfId="42" applyNumberFormat="1" applyFont="1" applyAlignment="1">
      <alignment horizontal="right" vertical="center"/>
    </xf>
    <xf numFmtId="165" fontId="114" fillId="0" borderId="0" xfId="42" applyNumberFormat="1" applyFont="1" applyAlignment="1">
      <alignment horizontal="right" vertical="center"/>
    </xf>
    <xf numFmtId="164" fontId="113" fillId="0" borderId="0" xfId="42" applyNumberFormat="1" applyFont="1" applyAlignment="1">
      <alignment horizontal="right" vertical="center"/>
    </xf>
    <xf numFmtId="165" fontId="113" fillId="0" borderId="0" xfId="42" applyNumberFormat="1" applyFont="1" applyAlignment="1">
      <alignment horizontal="right" vertical="center"/>
    </xf>
    <xf numFmtId="43" fontId="114" fillId="0" borderId="0" xfId="42" applyFont="1" applyAlignment="1">
      <alignment horizontal="right" vertical="center"/>
    </xf>
    <xf numFmtId="1" fontId="31" fillId="0" borderId="0" xfId="0" applyNumberFormat="1" applyFont="1" applyFill="1" applyBorder="1" applyAlignment="1" applyProtection="1">
      <alignment vertical="center"/>
      <protection/>
    </xf>
    <xf numFmtId="183" fontId="31" fillId="0" borderId="0" xfId="0" applyNumberFormat="1" applyFont="1" applyFill="1" applyBorder="1" applyAlignment="1" applyProtection="1">
      <alignment horizontal="right"/>
      <protection/>
    </xf>
    <xf numFmtId="1" fontId="31" fillId="0" borderId="0" xfId="0" applyNumberFormat="1" applyFont="1" applyFill="1" applyBorder="1" applyAlignment="1" applyProtection="1">
      <alignment horizontal="right" vertical="center"/>
      <protection/>
    </xf>
    <xf numFmtId="4" fontId="31" fillId="0" borderId="0" xfId="0" applyNumberFormat="1" applyFont="1" applyFill="1" applyBorder="1" applyAlignment="1" applyProtection="1">
      <alignment horizontal="right" vertical="center"/>
      <protection/>
    </xf>
    <xf numFmtId="0" fontId="31" fillId="0" borderId="0" xfId="0" applyNumberFormat="1" applyFont="1" applyFill="1" applyBorder="1" applyAlignment="1" applyProtection="1">
      <alignment horizontal="right" vertical="center"/>
      <protection/>
    </xf>
    <xf numFmtId="2" fontId="31" fillId="0" borderId="0" xfId="0" applyNumberFormat="1" applyFont="1" applyFill="1" applyBorder="1" applyAlignment="1" applyProtection="1">
      <alignment horizontal="right" vertical="center"/>
      <protection/>
    </xf>
    <xf numFmtId="3" fontId="31" fillId="0" borderId="0" xfId="0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right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43" fontId="32" fillId="33" borderId="0" xfId="42" applyFont="1" applyFill="1" applyBorder="1" applyAlignment="1">
      <alignment horizontal="right"/>
    </xf>
    <xf numFmtId="165" fontId="35" fillId="0" borderId="0" xfId="42" applyNumberFormat="1" applyFont="1" applyFill="1" applyBorder="1" applyAlignment="1" applyProtection="1">
      <alignment horizontal="right"/>
      <protection/>
    </xf>
    <xf numFmtId="165" fontId="31" fillId="0" borderId="0" xfId="42" applyNumberFormat="1" applyFont="1" applyFill="1" applyBorder="1" applyAlignment="1" applyProtection="1">
      <alignment horizontal="right"/>
      <protection/>
    </xf>
    <xf numFmtId="165" fontId="31" fillId="0" borderId="0" xfId="42" applyNumberFormat="1" applyFont="1" applyFill="1" applyBorder="1" applyAlignment="1" applyProtection="1">
      <alignment horizontal="right" vertical="center"/>
      <protection/>
    </xf>
    <xf numFmtId="43" fontId="31" fillId="0" borderId="0" xfId="0" applyNumberFormat="1" applyFont="1" applyFill="1" applyBorder="1" applyAlignment="1" applyProtection="1">
      <alignment horizontal="right" vertical="center"/>
      <protection/>
    </xf>
    <xf numFmtId="165" fontId="93" fillId="0" borderId="0" xfId="0" applyNumberFormat="1" applyFont="1" applyAlignment="1">
      <alignment/>
    </xf>
    <xf numFmtId="1" fontId="93" fillId="0" borderId="0" xfId="0" applyNumberFormat="1" applyFont="1" applyAlignment="1">
      <alignment/>
    </xf>
    <xf numFmtId="183" fontId="93" fillId="0" borderId="0" xfId="0" applyNumberFormat="1" applyFont="1" applyAlignment="1">
      <alignment/>
    </xf>
    <xf numFmtId="1" fontId="0" fillId="0" borderId="0" xfId="0" applyNumberFormat="1" applyAlignment="1">
      <alignment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182" fontId="1" fillId="0" borderId="0" xfId="0" applyNumberFormat="1" applyFont="1" applyFill="1" applyBorder="1" applyAlignment="1" applyProtection="1">
      <alignment vertical="center"/>
      <protection/>
    </xf>
    <xf numFmtId="1" fontId="1" fillId="0" borderId="0" xfId="0" applyNumberFormat="1" applyFont="1" applyFill="1" applyBorder="1" applyAlignment="1" applyProtection="1">
      <alignment vertical="center"/>
      <protection/>
    </xf>
    <xf numFmtId="183" fontId="1" fillId="0" borderId="0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 horizontal="right" vertical="center"/>
    </xf>
    <xf numFmtId="166" fontId="10" fillId="0" borderId="0" xfId="42" applyNumberFormat="1" applyFont="1" applyAlignment="1">
      <alignment horizontal="right" vertical="center"/>
    </xf>
    <xf numFmtId="166" fontId="10" fillId="0" borderId="10" xfId="42" applyNumberFormat="1" applyFont="1" applyBorder="1" applyAlignment="1">
      <alignment horizontal="right" vertical="center"/>
    </xf>
    <xf numFmtId="166" fontId="10" fillId="0" borderId="11" xfId="42" applyNumberFormat="1" applyFont="1" applyBorder="1" applyAlignment="1">
      <alignment horizontal="right" vertical="center"/>
    </xf>
    <xf numFmtId="166" fontId="10" fillId="0" borderId="0" xfId="42" applyNumberFormat="1" applyFont="1" applyBorder="1" applyAlignment="1">
      <alignment horizontal="right" vertical="center"/>
    </xf>
    <xf numFmtId="166" fontId="10" fillId="0" borderId="0" xfId="0" applyNumberFormat="1" applyFont="1" applyBorder="1" applyAlignment="1">
      <alignment horizontal="right" vertical="center"/>
    </xf>
    <xf numFmtId="166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10" fontId="10" fillId="0" borderId="0" xfId="88" applyNumberFormat="1" applyFont="1" applyAlignment="1">
      <alignment horizontal="right" vertical="center"/>
    </xf>
    <xf numFmtId="0" fontId="97" fillId="0" borderId="0" xfId="0" applyFont="1" applyAlignment="1">
      <alignment horizontal="right"/>
    </xf>
    <xf numFmtId="0" fontId="0" fillId="0" borderId="0" xfId="0" applyAlignment="1">
      <alignment horizontal="right"/>
    </xf>
    <xf numFmtId="166" fontId="12" fillId="0" borderId="0" xfId="49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65" fontId="10" fillId="0" borderId="0" xfId="42" applyNumberFormat="1" applyFont="1" applyAlignment="1">
      <alignment horizontal="right" vertical="center"/>
    </xf>
    <xf numFmtId="165" fontId="10" fillId="0" borderId="10" xfId="42" applyNumberFormat="1" applyFont="1" applyBorder="1" applyAlignment="1">
      <alignment horizontal="right" vertical="center"/>
    </xf>
    <xf numFmtId="165" fontId="10" fillId="0" borderId="11" xfId="42" applyNumberFormat="1" applyFont="1" applyBorder="1" applyAlignment="1">
      <alignment horizontal="right" vertical="center"/>
    </xf>
    <xf numFmtId="165" fontId="10" fillId="0" borderId="0" xfId="42" applyNumberFormat="1" applyFont="1" applyBorder="1" applyAlignment="1">
      <alignment horizontal="right" vertical="center"/>
    </xf>
    <xf numFmtId="164" fontId="12" fillId="0" borderId="0" xfId="49" applyNumberFormat="1" applyFont="1" applyBorder="1" applyAlignment="1">
      <alignment horizontal="right" vertical="center"/>
    </xf>
    <xf numFmtId="164" fontId="10" fillId="0" borderId="0" xfId="42" applyNumberFormat="1" applyFont="1" applyAlignment="1">
      <alignment horizontal="right" vertical="center"/>
    </xf>
    <xf numFmtId="164" fontId="10" fillId="0" borderId="10" xfId="42" applyNumberFormat="1" applyFont="1" applyBorder="1" applyAlignment="1">
      <alignment horizontal="right" vertical="center"/>
    </xf>
    <xf numFmtId="164" fontId="10" fillId="0" borderId="11" xfId="42" applyNumberFormat="1" applyFont="1" applyBorder="1" applyAlignment="1">
      <alignment horizontal="right" vertical="center"/>
    </xf>
    <xf numFmtId="164" fontId="10" fillId="0" borderId="0" xfId="42" applyNumberFormat="1" applyFont="1" applyBorder="1" applyAlignment="1">
      <alignment horizontal="right" vertical="center"/>
    </xf>
    <xf numFmtId="164" fontId="10" fillId="0" borderId="11" xfId="49" applyNumberFormat="1" applyFont="1" applyBorder="1" applyAlignment="1">
      <alignment horizontal="right" vertical="center"/>
    </xf>
    <xf numFmtId="164" fontId="10" fillId="0" borderId="10" xfId="49" applyNumberFormat="1" applyFont="1" applyBorder="1" applyAlignment="1">
      <alignment horizontal="right" vertical="center"/>
    </xf>
    <xf numFmtId="0" fontId="36" fillId="0" borderId="0" xfId="0" applyFont="1" applyBorder="1" applyAlignment="1">
      <alignment/>
    </xf>
    <xf numFmtId="43" fontId="36" fillId="0" borderId="0" xfId="49" applyFont="1" applyBorder="1" applyAlignment="1">
      <alignment/>
    </xf>
    <xf numFmtId="164" fontId="36" fillId="0" borderId="0" xfId="49" applyNumberFormat="1" applyFont="1" applyBorder="1" applyAlignment="1">
      <alignment/>
    </xf>
    <xf numFmtId="165" fontId="36" fillId="0" borderId="0" xfId="49" applyNumberFormat="1" applyFont="1" applyBorder="1" applyAlignment="1">
      <alignment horizontal="right"/>
    </xf>
    <xf numFmtId="2" fontId="36" fillId="0" borderId="0" xfId="0" applyNumberFormat="1" applyFont="1" applyBorder="1" applyAlignment="1">
      <alignment/>
    </xf>
    <xf numFmtId="164" fontId="36" fillId="0" borderId="0" xfId="49" applyNumberFormat="1" applyFont="1" applyBorder="1" applyAlignment="1">
      <alignment horizontal="center"/>
    </xf>
    <xf numFmtId="165" fontId="36" fillId="0" borderId="0" xfId="49" applyNumberFormat="1" applyFont="1" applyBorder="1" applyAlignment="1">
      <alignment horizontal="center"/>
    </xf>
    <xf numFmtId="43" fontId="36" fillId="0" borderId="0" xfId="49" applyFont="1" applyBorder="1" applyAlignment="1">
      <alignment horizontal="center"/>
    </xf>
    <xf numFmtId="164" fontId="36" fillId="0" borderId="0" xfId="49" applyNumberFormat="1" applyFont="1" applyBorder="1" applyAlignment="1">
      <alignment horizontal="right"/>
    </xf>
    <xf numFmtId="43" fontId="36" fillId="0" borderId="0" xfId="49" applyFont="1" applyBorder="1" applyAlignment="1">
      <alignment horizontal="right"/>
    </xf>
    <xf numFmtId="0" fontId="21" fillId="0" borderId="0" xfId="0" applyFont="1" applyAlignment="1">
      <alignment horizontal="left"/>
    </xf>
    <xf numFmtId="4" fontId="21" fillId="0" borderId="0" xfId="68" applyNumberFormat="1" applyFont="1" applyBorder="1" applyAlignment="1">
      <alignment horizontal="center"/>
    </xf>
    <xf numFmtId="4" fontId="21" fillId="0" borderId="0" xfId="0" applyNumberFormat="1" applyFont="1" applyAlignment="1">
      <alignment horizontal="center"/>
    </xf>
    <xf numFmtId="165" fontId="24" fillId="0" borderId="0" xfId="49" applyNumberFormat="1" applyFont="1" applyAlignment="1">
      <alignment horizontal="right"/>
    </xf>
    <xf numFmtId="4" fontId="24" fillId="0" borderId="0" xfId="68" applyNumberFormat="1" applyFont="1" applyBorder="1" applyAlignment="1">
      <alignment horizontal="center"/>
    </xf>
    <xf numFmtId="4" fontId="24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4" fontId="23" fillId="0" borderId="0" xfId="68" applyNumberFormat="1" applyFont="1" applyBorder="1" applyAlignment="1">
      <alignment horizontal="center" vertical="center"/>
    </xf>
    <xf numFmtId="4" fontId="21" fillId="0" borderId="0" xfId="68" applyNumberFormat="1" applyFont="1" applyBorder="1" applyAlignment="1">
      <alignment horizontal="center" vertical="center"/>
    </xf>
    <xf numFmtId="4" fontId="24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165" fontId="21" fillId="0" borderId="0" xfId="49" applyNumberFormat="1" applyFont="1" applyBorder="1" applyAlignment="1">
      <alignment horizontal="right"/>
    </xf>
    <xf numFmtId="175" fontId="21" fillId="0" borderId="0" xfId="0" applyNumberFormat="1" applyFont="1" applyBorder="1" applyAlignment="1">
      <alignment horizontal="right"/>
    </xf>
    <xf numFmtId="164" fontId="23" fillId="0" borderId="0" xfId="49" applyNumberFormat="1" applyFont="1" applyBorder="1" applyAlignment="1">
      <alignment horizontal="right"/>
    </xf>
    <xf numFmtId="43" fontId="23" fillId="0" borderId="0" xfId="49" applyFont="1" applyBorder="1" applyAlignment="1">
      <alignment horizontal="right"/>
    </xf>
    <xf numFmtId="43" fontId="21" fillId="0" borderId="0" xfId="49" applyFont="1" applyBorder="1" applyAlignment="1">
      <alignment horizontal="right"/>
    </xf>
    <xf numFmtId="164" fontId="21" fillId="0" borderId="0" xfId="42" applyNumberFormat="1" applyFont="1" applyBorder="1" applyAlignment="1">
      <alignment/>
    </xf>
    <xf numFmtId="165" fontId="21" fillId="0" borderId="0" xfId="42" applyNumberFormat="1" applyFont="1" applyBorder="1" applyAlignment="1">
      <alignment horizontal="center"/>
    </xf>
    <xf numFmtId="43" fontId="21" fillId="0" borderId="0" xfId="42" applyFont="1" applyBorder="1" applyAlignment="1">
      <alignment horizontal="center"/>
    </xf>
    <xf numFmtId="164" fontId="21" fillId="0" borderId="0" xfId="42" applyNumberFormat="1" applyFont="1" applyBorder="1" applyAlignment="1">
      <alignment horizontal="center"/>
    </xf>
    <xf numFmtId="165" fontId="21" fillId="0" borderId="0" xfId="49" applyNumberFormat="1" applyFont="1" applyBorder="1" applyAlignment="1">
      <alignment horizontal="center"/>
    </xf>
    <xf numFmtId="164" fontId="24" fillId="0" borderId="0" xfId="42" applyNumberFormat="1" applyFont="1" applyBorder="1" applyAlignment="1">
      <alignment/>
    </xf>
    <xf numFmtId="165" fontId="24" fillId="0" borderId="0" xfId="42" applyNumberFormat="1" applyFont="1" applyBorder="1" applyAlignment="1">
      <alignment/>
    </xf>
    <xf numFmtId="43" fontId="24" fillId="0" borderId="0" xfId="42" applyFont="1" applyBorder="1" applyAlignment="1">
      <alignment horizontal="right"/>
    </xf>
    <xf numFmtId="10" fontId="24" fillId="0" borderId="0" xfId="88" applyNumberFormat="1" applyFont="1" applyBorder="1" applyAlignment="1">
      <alignment horizontal="right"/>
    </xf>
    <xf numFmtId="164" fontId="24" fillId="0" borderId="0" xfId="42" applyNumberFormat="1" applyFont="1" applyBorder="1" applyAlignment="1">
      <alignment horizontal="right"/>
    </xf>
    <xf numFmtId="165" fontId="24" fillId="0" borderId="0" xfId="42" applyNumberFormat="1" applyFont="1" applyBorder="1" applyAlignment="1">
      <alignment vertical="center"/>
    </xf>
    <xf numFmtId="165" fontId="21" fillId="0" borderId="0" xfId="49" applyNumberFormat="1" applyFont="1" applyBorder="1" applyAlignment="1">
      <alignment/>
    </xf>
    <xf numFmtId="10" fontId="21" fillId="0" borderId="0" xfId="88" applyNumberFormat="1" applyFont="1" applyBorder="1" applyAlignment="1">
      <alignment/>
    </xf>
    <xf numFmtId="164" fontId="21" fillId="0" borderId="0" xfId="49" applyNumberFormat="1" applyFont="1" applyBorder="1" applyAlignment="1">
      <alignment/>
    </xf>
    <xf numFmtId="43" fontId="21" fillId="0" borderId="0" xfId="49" applyFont="1" applyBorder="1" applyAlignment="1">
      <alignment/>
    </xf>
    <xf numFmtId="10" fontId="21" fillId="0" borderId="0" xfId="88" applyNumberFormat="1" applyFont="1" applyBorder="1" applyAlignment="1">
      <alignment horizontal="right"/>
    </xf>
    <xf numFmtId="183" fontId="31" fillId="0" borderId="0" xfId="0" applyNumberFormat="1" applyFont="1" applyFill="1" applyBorder="1" applyAlignment="1" applyProtection="1">
      <alignment/>
      <protection/>
    </xf>
    <xf numFmtId="182" fontId="31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Border="1" applyAlignment="1">
      <alignment horizontal="center" vertical="center"/>
    </xf>
    <xf numFmtId="4" fontId="21" fillId="0" borderId="0" xfId="68" applyNumberFormat="1" applyFont="1" applyBorder="1" applyAlignment="1">
      <alignment horizontal="right" vertical="center"/>
    </xf>
    <xf numFmtId="0" fontId="21" fillId="0" borderId="0" xfId="0" applyFont="1" applyAlignment="1">
      <alignment horizontal="right"/>
    </xf>
    <xf numFmtId="3" fontId="21" fillId="0" borderId="0" xfId="49" applyNumberFormat="1" applyFont="1" applyBorder="1" applyAlignment="1">
      <alignment horizontal="right" vertical="center"/>
    </xf>
    <xf numFmtId="171" fontId="21" fillId="0" borderId="0" xfId="0" applyNumberFormat="1" applyFont="1" applyBorder="1" applyAlignment="1">
      <alignment horizontal="center" vertical="center"/>
    </xf>
    <xf numFmtId="4" fontId="24" fillId="0" borderId="0" xfId="68" applyNumberFormat="1" applyFont="1" applyBorder="1" applyAlignment="1">
      <alignment horizontal="center" vertical="center"/>
    </xf>
    <xf numFmtId="43" fontId="21" fillId="0" borderId="0" xfId="49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3" fontId="21" fillId="0" borderId="0" xfId="42" applyFont="1" applyAlignment="1">
      <alignment horizontal="right"/>
    </xf>
    <xf numFmtId="43" fontId="21" fillId="0" borderId="0" xfId="42" applyFont="1" applyBorder="1" applyAlignment="1">
      <alignment horizontal="left" vertical="center"/>
    </xf>
    <xf numFmtId="43" fontId="21" fillId="0" borderId="0" xfId="42" applyFont="1" applyAlignment="1">
      <alignment/>
    </xf>
    <xf numFmtId="43" fontId="21" fillId="0" borderId="0" xfId="42" applyFont="1" applyBorder="1" applyAlignment="1">
      <alignment horizontal="center" vertical="center"/>
    </xf>
    <xf numFmtId="43" fontId="21" fillId="0" borderId="0" xfId="42" applyFont="1" applyAlignment="1">
      <alignment horizontal="center"/>
    </xf>
    <xf numFmtId="43" fontId="24" fillId="0" borderId="0" xfId="42" applyFont="1" applyAlignment="1">
      <alignment horizontal="left"/>
    </xf>
    <xf numFmtId="43" fontId="23" fillId="0" borderId="0" xfId="42" applyFont="1" applyAlignment="1">
      <alignment horizontal="center"/>
    </xf>
    <xf numFmtId="43" fontId="24" fillId="0" borderId="0" xfId="42" applyFont="1" applyAlignment="1">
      <alignment horizontal="center"/>
    </xf>
    <xf numFmtId="10" fontId="23" fillId="0" borderId="0" xfId="88" applyNumberFormat="1" applyFont="1" applyAlignment="1">
      <alignment horizontal="right"/>
    </xf>
    <xf numFmtId="165" fontId="21" fillId="0" borderId="0" xfId="42" applyNumberFormat="1" applyFont="1" applyAlignment="1">
      <alignment horizontal="right"/>
    </xf>
    <xf numFmtId="164" fontId="21" fillId="0" borderId="0" xfId="42" applyNumberFormat="1" applyFont="1" applyAlignment="1">
      <alignment horizontal="right"/>
    </xf>
    <xf numFmtId="10" fontId="21" fillId="0" borderId="0" xfId="87" applyNumberFormat="1" applyFont="1" applyAlignment="1">
      <alignment horizontal="right"/>
    </xf>
    <xf numFmtId="164" fontId="24" fillId="0" borderId="0" xfId="42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  <xf numFmtId="43" fontId="24" fillId="0" borderId="0" xfId="42" applyFont="1" applyAlignment="1">
      <alignment horizontal="right"/>
    </xf>
    <xf numFmtId="10" fontId="24" fillId="0" borderId="0" xfId="87" applyNumberFormat="1" applyFont="1" applyAlignment="1">
      <alignment horizontal="right"/>
    </xf>
    <xf numFmtId="165" fontId="24" fillId="0" borderId="0" xfId="42" applyNumberFormat="1" applyFont="1" applyBorder="1" applyAlignment="1">
      <alignment horizontal="right"/>
    </xf>
    <xf numFmtId="10" fontId="24" fillId="0" borderId="0" xfId="87" applyNumberFormat="1" applyFont="1" applyBorder="1" applyAlignment="1">
      <alignment horizontal="right"/>
    </xf>
    <xf numFmtId="4" fontId="21" fillId="0" borderId="0" xfId="68" applyNumberFormat="1" applyFont="1" applyBorder="1" applyAlignment="1">
      <alignment/>
    </xf>
    <xf numFmtId="4" fontId="21" fillId="0" borderId="0" xfId="68" applyNumberFormat="1" applyFont="1" applyBorder="1" applyAlignment="1">
      <alignment vertical="center"/>
    </xf>
    <xf numFmtId="43" fontId="21" fillId="0" borderId="0" xfId="49" applyFont="1" applyBorder="1" applyAlignment="1">
      <alignment vertical="center"/>
    </xf>
    <xf numFmtId="4" fontId="24" fillId="0" borderId="0" xfId="68" applyNumberFormat="1" applyFont="1" applyBorder="1" applyAlignment="1">
      <alignment vertical="center"/>
    </xf>
    <xf numFmtId="43" fontId="21" fillId="0" borderId="0" xfId="49" applyFont="1" applyAlignment="1">
      <alignment/>
    </xf>
    <xf numFmtId="43" fontId="24" fillId="0" borderId="0" xfId="49" applyFont="1" applyAlignment="1">
      <alignment/>
    </xf>
    <xf numFmtId="43" fontId="23" fillId="0" borderId="0" xfId="49" applyFont="1" applyAlignment="1">
      <alignment/>
    </xf>
    <xf numFmtId="43" fontId="24" fillId="0" borderId="0" xfId="42" applyFont="1" applyBorder="1" applyAlignment="1">
      <alignment/>
    </xf>
    <xf numFmtId="165" fontId="21" fillId="0" borderId="0" xfId="42" applyNumberFormat="1" applyFont="1" applyBorder="1" applyAlignment="1">
      <alignment horizontal="right" vertical="center"/>
    </xf>
    <xf numFmtId="165" fontId="24" fillId="0" borderId="0" xfId="42" applyNumberFormat="1" applyFont="1" applyBorder="1" applyAlignment="1">
      <alignment horizontal="right" vertical="center"/>
    </xf>
    <xf numFmtId="165" fontId="24" fillId="0" borderId="0" xfId="42" applyNumberFormat="1" applyFont="1" applyAlignment="1">
      <alignment/>
    </xf>
    <xf numFmtId="165" fontId="23" fillId="0" borderId="0" xfId="42" applyNumberFormat="1" applyFont="1" applyAlignment="1">
      <alignment/>
    </xf>
    <xf numFmtId="165" fontId="21" fillId="0" borderId="0" xfId="42" applyNumberFormat="1" applyFont="1" applyAlignment="1">
      <alignment/>
    </xf>
    <xf numFmtId="43" fontId="24" fillId="0" borderId="0" xfId="42" applyFont="1" applyBorder="1" applyAlignment="1">
      <alignment horizontal="center" vertical="center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14" xfId="46"/>
    <cellStyle name="Comma 16" xfId="47"/>
    <cellStyle name="Comma 18" xfId="48"/>
    <cellStyle name="Comma 2" xfId="49"/>
    <cellStyle name="Comma 2 2" xfId="50"/>
    <cellStyle name="Comma 20" xfId="51"/>
    <cellStyle name="Comma 22" xfId="52"/>
    <cellStyle name="Comma 24" xfId="53"/>
    <cellStyle name="Comma 26" xfId="54"/>
    <cellStyle name="Comma 28" xfId="55"/>
    <cellStyle name="Comma 30" xfId="56"/>
    <cellStyle name="Comma 32" xfId="57"/>
    <cellStyle name="Comma 34" xfId="58"/>
    <cellStyle name="Comma 36" xfId="59"/>
    <cellStyle name="Comma 38" xfId="60"/>
    <cellStyle name="Comma 4" xfId="61"/>
    <cellStyle name="Comma 40" xfId="62"/>
    <cellStyle name="Comma 42" xfId="63"/>
    <cellStyle name="Comma 43" xfId="64"/>
    <cellStyle name="Comma 46" xfId="65"/>
    <cellStyle name="Comma 6" xfId="66"/>
    <cellStyle name="Comma 8" xfId="67"/>
    <cellStyle name="Currency" xfId="68"/>
    <cellStyle name="Currency [0]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inked Cell" xfId="79"/>
    <cellStyle name="Neutral" xfId="80"/>
    <cellStyle name="Normal 2" xfId="81"/>
    <cellStyle name="Normal 2 2" xfId="82"/>
    <cellStyle name="Normal 3" xfId="83"/>
    <cellStyle name="Normal 46" xfId="84"/>
    <cellStyle name="Note" xfId="85"/>
    <cellStyle name="Output" xfId="86"/>
    <cellStyle name="Percent" xfId="87"/>
    <cellStyle name="Percent 2" xfId="88"/>
    <cellStyle name="Percent 2 2" xfId="89"/>
    <cellStyle name="Title" xfId="90"/>
    <cellStyle name="Total" xfId="91"/>
    <cellStyle name="Warning Tex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2"/>
  <sheetViews>
    <sheetView showGridLines="0" tabSelected="1" zoomScalePageLayoutView="0" workbookViewId="0" topLeftCell="A1">
      <selection activeCell="A1" sqref="A1"/>
    </sheetView>
  </sheetViews>
  <sheetFormatPr defaultColWidth="9.140625" defaultRowHeight="11.25" customHeight="1"/>
  <cols>
    <col min="1" max="1" width="26.7109375" style="3" customWidth="1"/>
    <col min="2" max="2" width="7.57421875" style="3" customWidth="1"/>
    <col min="3" max="3" width="12.57421875" style="5" customWidth="1"/>
    <col min="4" max="4" width="12.7109375" style="4" customWidth="1"/>
    <col min="5" max="5" width="15.00390625" style="5" customWidth="1"/>
    <col min="6" max="6" width="14.421875" style="4" customWidth="1"/>
    <col min="7" max="7" width="9.8515625" style="4" customWidth="1"/>
    <col min="8" max="8" width="9.57421875" style="4" customWidth="1"/>
    <col min="9" max="9" width="21.28125" style="194" bestFit="1" customWidth="1"/>
    <col min="10" max="16384" width="9.140625" style="194" customWidth="1"/>
  </cols>
  <sheetData>
    <row r="1" spans="1:8" ht="18" customHeight="1">
      <c r="A1" s="249"/>
      <c r="B1" s="249"/>
      <c r="C1" s="254" t="s">
        <v>3</v>
      </c>
      <c r="D1" s="251"/>
      <c r="E1" s="252"/>
      <c r="F1" s="253"/>
      <c r="G1" s="251"/>
      <c r="H1" s="249"/>
    </row>
    <row r="2" spans="1:8" ht="18" customHeight="1">
      <c r="A2" s="249"/>
      <c r="B2" s="249"/>
      <c r="C2" s="254" t="s">
        <v>4</v>
      </c>
      <c r="D2" s="255"/>
      <c r="E2" s="254"/>
      <c r="F2" s="253"/>
      <c r="G2" s="251"/>
      <c r="H2" s="249"/>
    </row>
    <row r="3" spans="1:8" ht="18" customHeight="1">
      <c r="A3" s="249"/>
      <c r="B3" s="249"/>
      <c r="C3" s="254" t="s">
        <v>32</v>
      </c>
      <c r="D3" s="255"/>
      <c r="E3" s="254"/>
      <c r="F3" s="253"/>
      <c r="G3" s="251"/>
      <c r="H3" s="249"/>
    </row>
    <row r="4" spans="1:8" ht="18" customHeight="1">
      <c r="A4" s="256"/>
      <c r="B4" s="249"/>
      <c r="C4" s="254" t="s">
        <v>30</v>
      </c>
      <c r="D4" s="255"/>
      <c r="E4" s="254"/>
      <c r="F4" s="253"/>
      <c r="G4" s="257"/>
      <c r="H4" s="249"/>
    </row>
    <row r="5" spans="1:8" ht="18" customHeight="1">
      <c r="A5" s="249"/>
      <c r="B5" s="256"/>
      <c r="C5" s="258"/>
      <c r="D5" s="257"/>
      <c r="E5" s="252" t="s">
        <v>374</v>
      </c>
      <c r="F5" s="253"/>
      <c r="G5" s="257"/>
      <c r="H5" s="249"/>
    </row>
    <row r="6" spans="1:8" ht="18" customHeight="1">
      <c r="A6" s="259" t="s">
        <v>145</v>
      </c>
      <c r="B6" s="256"/>
      <c r="C6" s="258"/>
      <c r="D6" s="257"/>
      <c r="E6" s="258"/>
      <c r="F6" s="253"/>
      <c r="G6" s="257"/>
      <c r="H6" s="249"/>
    </row>
    <row r="7" spans="1:8" s="2" customFormat="1" ht="18" customHeight="1">
      <c r="A7" s="260" t="s">
        <v>146</v>
      </c>
      <c r="B7" s="260"/>
      <c r="C7" s="529" t="s">
        <v>375</v>
      </c>
      <c r="D7" s="529"/>
      <c r="E7" s="261" t="s">
        <v>376</v>
      </c>
      <c r="F7" s="262"/>
      <c r="G7" s="263"/>
      <c r="H7" s="260"/>
    </row>
    <row r="8" spans="1:8" ht="18" customHeight="1">
      <c r="A8" s="264" t="s">
        <v>87</v>
      </c>
      <c r="B8" s="249"/>
      <c r="C8" s="265" t="s">
        <v>0</v>
      </c>
      <c r="D8" s="266" t="s">
        <v>1</v>
      </c>
      <c r="E8" s="265" t="s">
        <v>0</v>
      </c>
      <c r="F8" s="389" t="s">
        <v>1</v>
      </c>
      <c r="G8" s="251"/>
      <c r="H8" s="249"/>
    </row>
    <row r="9" spans="1:9" ht="18" customHeight="1">
      <c r="A9" s="487" t="s">
        <v>378</v>
      </c>
      <c r="B9" s="291"/>
      <c r="C9" s="302">
        <v>3493</v>
      </c>
      <c r="D9" s="549">
        <v>167.42857142857142</v>
      </c>
      <c r="E9" s="540">
        <v>3493</v>
      </c>
      <c r="F9" s="535">
        <v>167.42857142857142</v>
      </c>
      <c r="G9" s="291"/>
      <c r="H9" s="291"/>
      <c r="I9" s="40"/>
    </row>
    <row r="10" spans="1:9" ht="18" customHeight="1">
      <c r="A10" s="487" t="s">
        <v>291</v>
      </c>
      <c r="B10" s="291"/>
      <c r="C10" s="302">
        <v>4591.5</v>
      </c>
      <c r="D10" s="549">
        <v>253.7591418926277</v>
      </c>
      <c r="E10" s="540">
        <v>8584</v>
      </c>
      <c r="F10" s="535">
        <v>232.94129776328055</v>
      </c>
      <c r="G10" s="291"/>
      <c r="H10" s="291"/>
      <c r="I10" s="40"/>
    </row>
    <row r="11" spans="1:9" ht="18" customHeight="1">
      <c r="A11" s="487" t="s">
        <v>379</v>
      </c>
      <c r="B11" s="291"/>
      <c r="C11" s="302">
        <v>5489.5</v>
      </c>
      <c r="D11" s="549">
        <v>166.5448583659714</v>
      </c>
      <c r="E11" s="540">
        <v>5489.5</v>
      </c>
      <c r="F11" s="535">
        <v>166.5448583659714</v>
      </c>
      <c r="G11" s="291"/>
      <c r="H11" s="291"/>
      <c r="I11" s="40"/>
    </row>
    <row r="12" spans="1:9" ht="18" customHeight="1">
      <c r="A12" s="487" t="s">
        <v>332</v>
      </c>
      <c r="B12" s="291"/>
      <c r="C12" s="302">
        <v>0</v>
      </c>
      <c r="D12" s="549">
        <v>0</v>
      </c>
      <c r="E12" s="540">
        <v>499</v>
      </c>
      <c r="F12" s="535">
        <v>160</v>
      </c>
      <c r="G12" s="291"/>
      <c r="H12" s="291"/>
      <c r="I12" s="40"/>
    </row>
    <row r="13" spans="1:9" ht="18" customHeight="1">
      <c r="A13" s="487" t="s">
        <v>148</v>
      </c>
      <c r="B13" s="291"/>
      <c r="C13" s="302">
        <v>499</v>
      </c>
      <c r="D13" s="549">
        <v>160</v>
      </c>
      <c r="E13" s="540">
        <v>3992.9</v>
      </c>
      <c r="F13" s="535">
        <v>179.87052017330763</v>
      </c>
      <c r="G13" s="291"/>
      <c r="H13" s="291"/>
      <c r="I13" s="40"/>
    </row>
    <row r="14" spans="1:9" ht="18" customHeight="1">
      <c r="A14" s="487" t="s">
        <v>149</v>
      </c>
      <c r="B14" s="291"/>
      <c r="C14" s="302">
        <v>0</v>
      </c>
      <c r="D14" s="549">
        <v>0</v>
      </c>
      <c r="E14" s="540">
        <v>5739</v>
      </c>
      <c r="F14" s="535">
        <v>206.65098449207179</v>
      </c>
      <c r="G14" s="291"/>
      <c r="H14" s="291"/>
      <c r="I14" s="40"/>
    </row>
    <row r="15" spans="1:9" ht="18" customHeight="1">
      <c r="A15" s="487" t="s">
        <v>150</v>
      </c>
      <c r="B15" s="291"/>
      <c r="C15" s="302">
        <v>499</v>
      </c>
      <c r="D15" s="549">
        <v>245</v>
      </c>
      <c r="E15" s="540">
        <v>21457.2</v>
      </c>
      <c r="F15" s="535">
        <v>308.8598698805063</v>
      </c>
      <c r="G15" s="291"/>
      <c r="H15" s="291"/>
      <c r="I15" s="40"/>
    </row>
    <row r="16" spans="1:9" ht="18" customHeight="1">
      <c r="A16" s="487" t="s">
        <v>252</v>
      </c>
      <c r="B16" s="291"/>
      <c r="C16" s="302">
        <v>0</v>
      </c>
      <c r="D16" s="549">
        <v>0</v>
      </c>
      <c r="E16" s="540">
        <v>6238.5</v>
      </c>
      <c r="F16" s="535">
        <v>167.23924020197163</v>
      </c>
      <c r="G16" s="291"/>
      <c r="H16" s="291"/>
      <c r="I16" s="40"/>
    </row>
    <row r="17" spans="1:8" ht="18" customHeight="1">
      <c r="A17" s="487" t="s">
        <v>151</v>
      </c>
      <c r="B17" s="291"/>
      <c r="C17" s="302">
        <v>6242</v>
      </c>
      <c r="D17" s="549">
        <v>212.52579301505926</v>
      </c>
      <c r="E17" s="540">
        <v>37932.7</v>
      </c>
      <c r="F17" s="535">
        <v>207.810693675905</v>
      </c>
      <c r="G17" s="291"/>
      <c r="H17" s="291"/>
    </row>
    <row r="18" spans="1:8" ht="18" customHeight="1">
      <c r="A18" s="487" t="s">
        <v>292</v>
      </c>
      <c r="B18" s="291"/>
      <c r="C18" s="302">
        <v>2994</v>
      </c>
      <c r="D18" s="549">
        <v>209.33333333333334</v>
      </c>
      <c r="E18" s="540">
        <v>8484.4</v>
      </c>
      <c r="F18" s="535">
        <v>210.0584838055726</v>
      </c>
      <c r="G18" s="291"/>
      <c r="H18" s="291"/>
    </row>
    <row r="19" spans="1:8" ht="18" customHeight="1">
      <c r="A19" s="259" t="s">
        <v>152</v>
      </c>
      <c r="B19" s="249"/>
      <c r="C19" s="271">
        <v>11479.5</v>
      </c>
      <c r="D19" s="550">
        <v>240.45703210070124</v>
      </c>
      <c r="E19" s="557">
        <v>19214.9</v>
      </c>
      <c r="F19" s="534">
        <v>212.74315765369582</v>
      </c>
      <c r="G19" s="291"/>
      <c r="H19" s="291"/>
    </row>
    <row r="20" spans="1:8" ht="18" customHeight="1">
      <c r="A20" s="259" t="s">
        <v>227</v>
      </c>
      <c r="B20" s="249"/>
      <c r="C20" s="271">
        <v>9985</v>
      </c>
      <c r="D20" s="550">
        <v>241.60110165247872</v>
      </c>
      <c r="E20" s="557">
        <v>27450</v>
      </c>
      <c r="F20" s="534">
        <v>242.23664845173042</v>
      </c>
      <c r="G20" s="291"/>
      <c r="H20" s="291"/>
    </row>
    <row r="21" spans="1:8" ht="18" customHeight="1">
      <c r="A21" s="259" t="s">
        <v>253</v>
      </c>
      <c r="B21" s="249"/>
      <c r="C21" s="271">
        <v>6994</v>
      </c>
      <c r="D21" s="550">
        <v>176.28560194452388</v>
      </c>
      <c r="E21" s="557">
        <v>28469.7</v>
      </c>
      <c r="F21" s="534">
        <v>173.59817630674016</v>
      </c>
      <c r="G21" s="291"/>
      <c r="H21" s="291"/>
    </row>
    <row r="22" spans="1:8" ht="18" customHeight="1">
      <c r="A22" s="259" t="s">
        <v>153</v>
      </c>
      <c r="B22" s="249"/>
      <c r="C22" s="271">
        <v>6488</v>
      </c>
      <c r="D22" s="550">
        <v>216.76780209617755</v>
      </c>
      <c r="E22" s="557">
        <v>21959</v>
      </c>
      <c r="F22" s="534">
        <v>219.0683318912519</v>
      </c>
      <c r="G22" s="291"/>
      <c r="H22" s="291"/>
    </row>
    <row r="23" spans="1:8" ht="18" customHeight="1">
      <c r="A23" s="259" t="s">
        <v>293</v>
      </c>
      <c r="B23" s="249"/>
      <c r="C23" s="271">
        <v>1997</v>
      </c>
      <c r="D23" s="550">
        <v>162.5012518778167</v>
      </c>
      <c r="E23" s="557">
        <v>2496</v>
      </c>
      <c r="F23" s="534">
        <v>162.00120192307693</v>
      </c>
      <c r="G23" s="291"/>
      <c r="H23" s="291"/>
    </row>
    <row r="24" spans="1:8" ht="18" customHeight="1">
      <c r="A24" s="259" t="s">
        <v>154</v>
      </c>
      <c r="B24" s="249"/>
      <c r="C24" s="271">
        <v>0</v>
      </c>
      <c r="D24" s="550">
        <v>0</v>
      </c>
      <c r="E24" s="557">
        <v>3992</v>
      </c>
      <c r="F24" s="534">
        <v>206.625</v>
      </c>
      <c r="G24" s="291"/>
      <c r="H24" s="291"/>
    </row>
    <row r="25" spans="1:8" ht="18" customHeight="1">
      <c r="A25" s="259" t="s">
        <v>155</v>
      </c>
      <c r="B25" s="249"/>
      <c r="C25" s="271">
        <v>1996.5</v>
      </c>
      <c r="D25" s="550">
        <v>192.49711995992988</v>
      </c>
      <c r="E25" s="557">
        <v>9980.5</v>
      </c>
      <c r="F25" s="534">
        <v>206.69871248935425</v>
      </c>
      <c r="G25" s="291"/>
      <c r="H25" s="291"/>
    </row>
    <row r="26" spans="1:8" ht="18" customHeight="1">
      <c r="A26" s="259" t="s">
        <v>156</v>
      </c>
      <c r="B26" s="249"/>
      <c r="C26" s="271">
        <v>0</v>
      </c>
      <c r="D26" s="550">
        <v>0</v>
      </c>
      <c r="E26" s="557">
        <v>5988</v>
      </c>
      <c r="F26" s="534">
        <v>183.5</v>
      </c>
      <c r="G26" s="291"/>
      <c r="H26" s="291"/>
    </row>
    <row r="27" spans="1:8" ht="18" customHeight="1">
      <c r="A27" s="259" t="s">
        <v>166</v>
      </c>
      <c r="B27" s="249"/>
      <c r="C27" s="271">
        <v>4990</v>
      </c>
      <c r="D27" s="550">
        <v>170.5</v>
      </c>
      <c r="E27" s="557">
        <v>4990</v>
      </c>
      <c r="F27" s="534">
        <v>170.5</v>
      </c>
      <c r="G27" s="291"/>
      <c r="H27" s="291"/>
    </row>
    <row r="28" spans="1:8" ht="18" customHeight="1">
      <c r="A28" s="259" t="s">
        <v>157</v>
      </c>
      <c r="B28" s="280"/>
      <c r="C28" s="271">
        <v>997</v>
      </c>
      <c r="D28" s="550">
        <v>167.49247743229688</v>
      </c>
      <c r="E28" s="557">
        <v>13971.8</v>
      </c>
      <c r="F28" s="534">
        <v>167.12409997280236</v>
      </c>
      <c r="G28" s="523"/>
      <c r="H28" s="523"/>
    </row>
    <row r="29" spans="1:8" ht="18" customHeight="1">
      <c r="A29" s="259" t="s">
        <v>158</v>
      </c>
      <c r="B29" s="249"/>
      <c r="C29" s="271">
        <v>29466</v>
      </c>
      <c r="D29" s="551">
        <v>249.88335708952692</v>
      </c>
      <c r="E29" s="557">
        <v>172307.5</v>
      </c>
      <c r="F29" s="534">
        <v>259.1748937219796</v>
      </c>
      <c r="G29" s="295"/>
      <c r="H29" s="303"/>
    </row>
    <row r="30" spans="1:8" ht="18" customHeight="1">
      <c r="A30" s="259" t="s">
        <v>294</v>
      </c>
      <c r="B30" s="249"/>
      <c r="C30" s="271">
        <v>1497</v>
      </c>
      <c r="D30" s="551">
        <v>168.33333333333334</v>
      </c>
      <c r="E30" s="557">
        <v>5988</v>
      </c>
      <c r="F30" s="534">
        <v>166.25</v>
      </c>
      <c r="G30" s="295"/>
      <c r="H30" s="303"/>
    </row>
    <row r="31" spans="1:8" ht="18" customHeight="1">
      <c r="A31" s="259" t="s">
        <v>159</v>
      </c>
      <c r="B31" s="249"/>
      <c r="C31" s="271">
        <v>13027</v>
      </c>
      <c r="D31" s="551">
        <v>221.7386197896676</v>
      </c>
      <c r="E31" s="557">
        <v>100719.5</v>
      </c>
      <c r="F31" s="534">
        <v>211.98463058295565</v>
      </c>
      <c r="G31" s="295"/>
      <c r="H31" s="303"/>
    </row>
    <row r="32" spans="1:8" ht="18" customHeight="1">
      <c r="A32" s="259" t="s">
        <v>160</v>
      </c>
      <c r="B32" s="249"/>
      <c r="C32" s="271">
        <v>0</v>
      </c>
      <c r="D32" s="550">
        <v>0</v>
      </c>
      <c r="E32" s="557">
        <v>14970.5</v>
      </c>
      <c r="F32" s="534">
        <v>160</v>
      </c>
      <c r="G32" s="291"/>
      <c r="H32" s="291"/>
    </row>
    <row r="33" spans="1:8" ht="18" customHeight="1">
      <c r="A33" s="259" t="s">
        <v>228</v>
      </c>
      <c r="B33" s="249"/>
      <c r="C33" s="271">
        <v>2496</v>
      </c>
      <c r="D33" s="550">
        <v>163.00080128205127</v>
      </c>
      <c r="E33" s="557">
        <v>11479</v>
      </c>
      <c r="F33" s="534">
        <v>161.30481749281296</v>
      </c>
      <c r="G33" s="291"/>
      <c r="H33" s="291"/>
    </row>
    <row r="34" spans="1:8" ht="18" customHeight="1">
      <c r="A34" s="259" t="s">
        <v>161</v>
      </c>
      <c r="B34" s="249"/>
      <c r="C34" s="271">
        <v>1998</v>
      </c>
      <c r="D34" s="550">
        <v>181.5</v>
      </c>
      <c r="E34" s="557">
        <v>4994.5</v>
      </c>
      <c r="F34" s="534">
        <v>187.79497447191912</v>
      </c>
      <c r="G34" s="291"/>
      <c r="H34" s="291"/>
    </row>
    <row r="35" spans="1:8" ht="18" customHeight="1">
      <c r="A35" s="259" t="s">
        <v>219</v>
      </c>
      <c r="B35" s="249"/>
      <c r="C35" s="275">
        <v>0</v>
      </c>
      <c r="D35" s="552">
        <v>0</v>
      </c>
      <c r="E35" s="558">
        <v>7735.7</v>
      </c>
      <c r="F35" s="562">
        <v>244.71095052807115</v>
      </c>
      <c r="G35" s="291"/>
      <c r="H35" s="291"/>
    </row>
    <row r="36" spans="1:8" ht="18" customHeight="1">
      <c r="A36" s="259" t="s">
        <v>162</v>
      </c>
      <c r="B36" s="249"/>
      <c r="C36" s="275">
        <v>117219</v>
      </c>
      <c r="D36" s="552">
        <v>218.66280295856475</v>
      </c>
      <c r="E36" s="558">
        <v>558616.8</v>
      </c>
      <c r="F36" s="562">
        <v>223.7083265308168</v>
      </c>
      <c r="G36" s="291"/>
      <c r="H36" s="291"/>
    </row>
    <row r="37" spans="1:8" ht="18" customHeight="1">
      <c r="A37" s="264" t="s">
        <v>141</v>
      </c>
      <c r="B37" s="249"/>
      <c r="C37" s="271"/>
      <c r="D37" s="550"/>
      <c r="E37" s="557"/>
      <c r="F37" s="534"/>
      <c r="G37" s="291"/>
      <c r="H37" s="291"/>
    </row>
    <row r="38" spans="1:8" ht="18" customHeight="1">
      <c r="A38" s="264" t="s">
        <v>220</v>
      </c>
      <c r="B38" s="249"/>
      <c r="C38" s="275" t="s">
        <v>0</v>
      </c>
      <c r="D38" s="552" t="s">
        <v>1</v>
      </c>
      <c r="E38" s="558" t="s">
        <v>0</v>
      </c>
      <c r="F38" s="562" t="s">
        <v>1</v>
      </c>
      <c r="G38" s="291"/>
      <c r="H38" s="291"/>
    </row>
    <row r="39" spans="1:8" ht="18" customHeight="1">
      <c r="A39" s="259" t="s">
        <v>221</v>
      </c>
      <c r="B39" s="249"/>
      <c r="C39" s="271">
        <v>0</v>
      </c>
      <c r="D39" s="550">
        <v>0</v>
      </c>
      <c r="E39" s="557">
        <v>1747.1</v>
      </c>
      <c r="F39" s="532">
        <v>195.85822219678326</v>
      </c>
      <c r="G39" s="291"/>
      <c r="H39" s="291"/>
    </row>
    <row r="40" spans="1:8" ht="18" customHeight="1">
      <c r="A40" s="291" t="s">
        <v>222</v>
      </c>
      <c r="B40" s="291"/>
      <c r="C40" s="296">
        <v>0</v>
      </c>
      <c r="D40" s="553">
        <v>0</v>
      </c>
      <c r="E40" s="559">
        <v>5489</v>
      </c>
      <c r="F40" s="536">
        <v>163.45454545454547</v>
      </c>
      <c r="G40" s="295"/>
      <c r="H40" s="291"/>
    </row>
    <row r="41" spans="1:8" ht="18" customHeight="1">
      <c r="A41" s="291" t="s">
        <v>162</v>
      </c>
      <c r="B41" s="291"/>
      <c r="C41" s="292">
        <v>0</v>
      </c>
      <c r="D41" s="554">
        <v>0</v>
      </c>
      <c r="E41" s="559">
        <v>7236.1</v>
      </c>
      <c r="F41" s="536">
        <v>171.278160887771</v>
      </c>
      <c r="G41" s="295"/>
      <c r="H41" s="291"/>
    </row>
    <row r="42" spans="1:8" ht="18" customHeight="1">
      <c r="A42" s="291" t="s">
        <v>167</v>
      </c>
      <c r="B42" s="291"/>
      <c r="C42" s="292">
        <v>117219</v>
      </c>
      <c r="D42" s="554">
        <v>218.66280295856475</v>
      </c>
      <c r="E42" s="559">
        <v>565852.8999999999</v>
      </c>
      <c r="F42" s="536">
        <v>223.03785206367243</v>
      </c>
      <c r="G42" s="295"/>
      <c r="H42" s="291"/>
    </row>
    <row r="43" spans="1:8" ht="18" customHeight="1">
      <c r="A43" s="297" t="s">
        <v>163</v>
      </c>
      <c r="B43" s="297"/>
      <c r="C43" s="298" t="s">
        <v>164</v>
      </c>
      <c r="D43" s="555" t="s">
        <v>165</v>
      </c>
      <c r="E43" s="560" t="s">
        <v>164</v>
      </c>
      <c r="F43" s="537" t="s">
        <v>165</v>
      </c>
      <c r="G43" s="295"/>
      <c r="H43" s="291"/>
    </row>
    <row r="44" spans="1:8" ht="18" customHeight="1">
      <c r="A44" s="291" t="s">
        <v>166</v>
      </c>
      <c r="B44" s="291"/>
      <c r="C44" s="296">
        <v>0</v>
      </c>
      <c r="D44" s="553">
        <v>0</v>
      </c>
      <c r="E44" s="559">
        <v>5</v>
      </c>
      <c r="F44" s="538">
        <v>1500</v>
      </c>
      <c r="G44" s="295"/>
      <c r="H44" s="291"/>
    </row>
    <row r="45" spans="1:8" ht="18" customHeight="1">
      <c r="A45" s="291" t="s">
        <v>162</v>
      </c>
      <c r="B45" s="291"/>
      <c r="C45" s="292">
        <v>0</v>
      </c>
      <c r="D45" s="554">
        <v>0</v>
      </c>
      <c r="E45" s="559">
        <v>5</v>
      </c>
      <c r="F45" s="538">
        <v>1500</v>
      </c>
      <c r="G45" s="295"/>
      <c r="H45" s="291"/>
    </row>
    <row r="46" spans="1:8" ht="18" customHeight="1">
      <c r="A46" s="291" t="s">
        <v>167</v>
      </c>
      <c r="B46" s="291"/>
      <c r="C46" s="292">
        <v>117219</v>
      </c>
      <c r="D46" s="554">
        <v>218.66280295856475</v>
      </c>
      <c r="E46" s="559">
        <v>565857.8999999999</v>
      </c>
      <c r="F46" s="538">
        <v>223.04913548083366</v>
      </c>
      <c r="G46" s="295"/>
      <c r="H46" s="291"/>
    </row>
    <row r="47" spans="1:8" ht="18" customHeight="1">
      <c r="A47" s="297" t="s">
        <v>223</v>
      </c>
      <c r="B47" s="297"/>
      <c r="C47" s="298" t="s">
        <v>0</v>
      </c>
      <c r="D47" s="555" t="s">
        <v>1</v>
      </c>
      <c r="E47" s="560" t="s">
        <v>0</v>
      </c>
      <c r="F47" s="537" t="s">
        <v>1</v>
      </c>
      <c r="G47" s="295"/>
      <c r="H47" s="291"/>
    </row>
    <row r="48" spans="1:8" ht="18" customHeight="1">
      <c r="A48" s="291" t="s">
        <v>224</v>
      </c>
      <c r="B48" s="291"/>
      <c r="C48" s="296">
        <v>0</v>
      </c>
      <c r="D48" s="553">
        <v>0</v>
      </c>
      <c r="E48" s="561">
        <v>1495.3</v>
      </c>
      <c r="F48" s="535">
        <v>120</v>
      </c>
      <c r="G48" s="295"/>
      <c r="H48" s="291"/>
    </row>
    <row r="49" spans="1:8" ht="18" customHeight="1">
      <c r="A49" s="291" t="s">
        <v>155</v>
      </c>
      <c r="B49" s="291"/>
      <c r="C49" s="296">
        <v>10479</v>
      </c>
      <c r="D49" s="553">
        <v>103.76190476190476</v>
      </c>
      <c r="E49" s="561">
        <v>28443</v>
      </c>
      <c r="F49" s="535">
        <v>104.15789473684211</v>
      </c>
      <c r="G49" s="295"/>
      <c r="H49" s="291"/>
    </row>
    <row r="50" spans="1:8" ht="18" customHeight="1">
      <c r="A50" s="291" t="s">
        <v>225</v>
      </c>
      <c r="B50" s="291"/>
      <c r="C50" s="296">
        <v>0</v>
      </c>
      <c r="D50" s="553">
        <v>0</v>
      </c>
      <c r="E50" s="561">
        <v>497.9</v>
      </c>
      <c r="F50" s="535">
        <v>110</v>
      </c>
      <c r="G50" s="295"/>
      <c r="H50" s="291"/>
    </row>
    <row r="51" spans="1:8" ht="18" customHeight="1">
      <c r="A51" s="291" t="s">
        <v>159</v>
      </c>
      <c r="B51" s="291"/>
      <c r="C51" s="296">
        <v>0</v>
      </c>
      <c r="D51" s="553">
        <v>0</v>
      </c>
      <c r="E51" s="561">
        <v>9453.4</v>
      </c>
      <c r="F51" s="535">
        <v>122.58429771299214</v>
      </c>
      <c r="G51" s="295"/>
      <c r="H51" s="291"/>
    </row>
    <row r="52" spans="1:8" ht="18" customHeight="1">
      <c r="A52" s="291" t="s">
        <v>226</v>
      </c>
      <c r="B52" s="291"/>
      <c r="C52" s="292">
        <v>0</v>
      </c>
      <c r="D52" s="554">
        <v>0</v>
      </c>
      <c r="E52" s="559">
        <v>7462.5</v>
      </c>
      <c r="F52" s="538">
        <v>111.33333333333333</v>
      </c>
      <c r="G52" s="295"/>
      <c r="H52" s="291"/>
    </row>
    <row r="53" spans="1:8" ht="18" customHeight="1">
      <c r="A53" s="291" t="s">
        <v>162</v>
      </c>
      <c r="B53" s="291"/>
      <c r="C53" s="292">
        <v>10479</v>
      </c>
      <c r="D53" s="554">
        <v>103.76190476190476</v>
      </c>
      <c r="E53" s="559">
        <v>47352.1</v>
      </c>
      <c r="F53" s="538">
        <v>109.52906840456919</v>
      </c>
      <c r="G53" s="295"/>
      <c r="H53" s="291"/>
    </row>
    <row r="54" spans="1:13" ht="18" customHeight="1">
      <c r="A54" s="291" t="s">
        <v>168</v>
      </c>
      <c r="B54" s="523"/>
      <c r="C54" s="490">
        <v>127698</v>
      </c>
      <c r="D54" s="554">
        <v>209.23394336638006</v>
      </c>
      <c r="E54" s="544">
        <v>613210</v>
      </c>
      <c r="F54" s="538">
        <v>214.28311149524635</v>
      </c>
      <c r="G54" s="527"/>
      <c r="H54" s="523"/>
      <c r="I54" s="479"/>
      <c r="J54" s="479"/>
      <c r="K54" s="480"/>
      <c r="L54" s="478"/>
      <c r="M54" s="481"/>
    </row>
    <row r="55" spans="1:13" ht="18" customHeight="1">
      <c r="A55" s="291"/>
      <c r="B55" s="291"/>
      <c r="C55" s="292" t="s">
        <v>375</v>
      </c>
      <c r="D55" s="553"/>
      <c r="E55" s="296"/>
      <c r="F55" s="294" t="s">
        <v>376</v>
      </c>
      <c r="G55" s="295"/>
      <c r="H55" s="303"/>
      <c r="I55" s="483"/>
      <c r="J55" s="482"/>
      <c r="K55" s="483"/>
      <c r="L55" s="484"/>
      <c r="M55" s="477"/>
    </row>
    <row r="56" spans="1:13" ht="18" customHeight="1">
      <c r="A56" s="297" t="s">
        <v>34</v>
      </c>
      <c r="B56" s="528" t="s">
        <v>35</v>
      </c>
      <c r="C56" s="305" t="s">
        <v>0</v>
      </c>
      <c r="D56" s="555" t="s">
        <v>79</v>
      </c>
      <c r="E56" s="305" t="s">
        <v>35</v>
      </c>
      <c r="F56" s="300" t="s">
        <v>0</v>
      </c>
      <c r="G56" s="300" t="s">
        <v>79</v>
      </c>
      <c r="H56" s="539" t="s">
        <v>2</v>
      </c>
      <c r="I56" s="485"/>
      <c r="J56" s="480"/>
      <c r="K56" s="486"/>
      <c r="L56" s="484"/>
      <c r="M56" s="477"/>
    </row>
    <row r="57" spans="1:13" ht="18" customHeight="1">
      <c r="A57" s="291" t="s">
        <v>36</v>
      </c>
      <c r="B57" s="541">
        <v>0</v>
      </c>
      <c r="C57" s="540">
        <v>0</v>
      </c>
      <c r="D57" s="533">
        <v>0</v>
      </c>
      <c r="E57" s="541">
        <v>0</v>
      </c>
      <c r="F57" s="531">
        <v>0</v>
      </c>
      <c r="G57" s="531">
        <v>0</v>
      </c>
      <c r="H57" s="542">
        <v>0</v>
      </c>
      <c r="I57" s="485"/>
      <c r="J57" s="480"/>
      <c r="K57" s="486"/>
      <c r="L57" s="484"/>
      <c r="M57" s="477"/>
    </row>
    <row r="58" spans="1:13" ht="18" customHeight="1">
      <c r="A58" s="497" t="s">
        <v>37</v>
      </c>
      <c r="B58" s="512">
        <v>2558</v>
      </c>
      <c r="C58" s="547">
        <v>127698</v>
      </c>
      <c r="D58" s="556">
        <v>209.23394336638006</v>
      </c>
      <c r="E58" s="512">
        <v>12286</v>
      </c>
      <c r="F58" s="510">
        <v>613210</v>
      </c>
      <c r="G58" s="510">
        <v>214.28311149524635</v>
      </c>
      <c r="H58" s="548">
        <v>1</v>
      </c>
      <c r="I58" s="485"/>
      <c r="J58" s="480"/>
      <c r="K58" s="486"/>
      <c r="L58" s="484"/>
      <c r="M58" s="477"/>
    </row>
    <row r="59" spans="1:8" ht="18" customHeight="1">
      <c r="A59" s="487" t="s">
        <v>38</v>
      </c>
      <c r="B59" s="543">
        <v>2558</v>
      </c>
      <c r="C59" s="544">
        <v>127698</v>
      </c>
      <c r="D59" s="556">
        <v>209.23394336638006</v>
      </c>
      <c r="E59" s="543">
        <v>12286</v>
      </c>
      <c r="F59" s="545">
        <v>613210</v>
      </c>
      <c r="G59" s="545">
        <v>214.28311149524635</v>
      </c>
      <c r="H59" s="546">
        <v>1</v>
      </c>
    </row>
    <row r="60" spans="1:8" ht="18" customHeight="1">
      <c r="A60" s="27"/>
      <c r="B60" s="26"/>
      <c r="C60" s="28"/>
      <c r="D60" s="154"/>
      <c r="E60" s="28"/>
      <c r="F60" s="155"/>
      <c r="G60" s="26"/>
      <c r="H60" s="156"/>
    </row>
    <row r="61" spans="1:8" ht="18" customHeight="1">
      <c r="A61" s="27"/>
      <c r="B61" s="26"/>
      <c r="C61" s="28"/>
      <c r="D61" s="154"/>
      <c r="E61" s="28"/>
      <c r="F61" s="155"/>
      <c r="G61" s="26"/>
      <c r="H61" s="156"/>
    </row>
    <row r="62" spans="1:8" ht="18" customHeight="1">
      <c r="A62" s="27"/>
      <c r="B62" s="26"/>
      <c r="C62" s="28"/>
      <c r="D62" s="154"/>
      <c r="E62" s="28"/>
      <c r="F62" s="155"/>
      <c r="G62" s="26"/>
      <c r="H62" s="156"/>
    </row>
    <row r="63" spans="1:8" ht="18" customHeight="1">
      <c r="A63" s="27"/>
      <c r="B63" s="26"/>
      <c r="C63" s="28"/>
      <c r="D63" s="154"/>
      <c r="E63" s="28"/>
      <c r="F63" s="155"/>
      <c r="G63" s="26"/>
      <c r="H63" s="156"/>
    </row>
    <row r="64" spans="1:8" ht="18" customHeight="1">
      <c r="A64" s="27"/>
      <c r="B64" s="26"/>
      <c r="C64" s="28"/>
      <c r="D64" s="154"/>
      <c r="E64" s="28"/>
      <c r="F64" s="155"/>
      <c r="G64" s="26"/>
      <c r="H64" s="156"/>
    </row>
    <row r="65" spans="1:8" ht="18" customHeight="1">
      <c r="A65" s="27"/>
      <c r="B65" s="26"/>
      <c r="C65" s="28"/>
      <c r="D65" s="154"/>
      <c r="E65" s="28"/>
      <c r="F65" s="155"/>
      <c r="G65" s="26"/>
      <c r="H65" s="156"/>
    </row>
    <row r="66" spans="1:8" ht="18" customHeight="1">
      <c r="A66" s="27"/>
      <c r="B66" s="26"/>
      <c r="C66" s="28"/>
      <c r="D66" s="154"/>
      <c r="E66" s="28"/>
      <c r="F66" s="155"/>
      <c r="G66" s="26"/>
      <c r="H66" s="156"/>
    </row>
    <row r="67" spans="1:8" ht="18" customHeight="1">
      <c r="A67" s="27"/>
      <c r="B67" s="26"/>
      <c r="C67" s="28"/>
      <c r="D67" s="154"/>
      <c r="E67" s="28"/>
      <c r="F67" s="155"/>
      <c r="G67" s="26"/>
      <c r="H67" s="156"/>
    </row>
    <row r="68" spans="1:8" ht="18" customHeight="1">
      <c r="A68" s="27"/>
      <c r="B68" s="26"/>
      <c r="C68" s="28"/>
      <c r="D68" s="154"/>
      <c r="E68" s="28"/>
      <c r="F68" s="155"/>
      <c r="G68" s="26"/>
      <c r="H68" s="156"/>
    </row>
    <row r="69" spans="1:8" ht="18" customHeight="1">
      <c r="A69" s="27"/>
      <c r="B69" s="26"/>
      <c r="C69" s="28"/>
      <c r="D69" s="154"/>
      <c r="E69" s="28"/>
      <c r="F69" s="155"/>
      <c r="G69" s="26"/>
      <c r="H69" s="156"/>
    </row>
    <row r="70" spans="1:8" ht="18" customHeight="1">
      <c r="A70" s="27"/>
      <c r="B70" s="26"/>
      <c r="C70" s="28"/>
      <c r="D70" s="154"/>
      <c r="E70" s="28"/>
      <c r="F70" s="155"/>
      <c r="G70" s="26"/>
      <c r="H70" s="156"/>
    </row>
    <row r="71" spans="1:8" ht="18" customHeight="1">
      <c r="A71" s="27"/>
      <c r="B71" s="26"/>
      <c r="C71" s="28"/>
      <c r="D71" s="154"/>
      <c r="E71" s="28"/>
      <c r="F71" s="155"/>
      <c r="G71" s="26"/>
      <c r="H71" s="156"/>
    </row>
    <row r="72" spans="1:8" ht="18" customHeight="1">
      <c r="A72" s="27"/>
      <c r="B72" s="26"/>
      <c r="C72" s="28"/>
      <c r="D72" s="154"/>
      <c r="E72" s="28"/>
      <c r="F72" s="155"/>
      <c r="G72" s="26"/>
      <c r="H72" s="156"/>
    </row>
    <row r="73" spans="1:8" ht="18" customHeight="1">
      <c r="A73" s="27"/>
      <c r="B73" s="26"/>
      <c r="C73" s="28"/>
      <c r="D73" s="154"/>
      <c r="E73" s="28"/>
      <c r="F73" s="155"/>
      <c r="G73" s="26"/>
      <c r="H73" s="156"/>
    </row>
    <row r="74" spans="1:8" ht="18" customHeight="1">
      <c r="A74" s="27"/>
      <c r="B74" s="26"/>
      <c r="C74" s="28"/>
      <c r="D74" s="154"/>
      <c r="E74" s="28"/>
      <c r="F74" s="155"/>
      <c r="G74" s="26"/>
      <c r="H74" s="156"/>
    </row>
    <row r="75" spans="1:8" ht="18" customHeight="1">
      <c r="A75" s="27"/>
      <c r="B75" s="26"/>
      <c r="C75" s="28"/>
      <c r="D75" s="154"/>
      <c r="E75" s="28"/>
      <c r="F75" s="155"/>
      <c r="G75" s="26"/>
      <c r="H75" s="156"/>
    </row>
    <row r="76" spans="1:8" ht="18" customHeight="1">
      <c r="A76" s="27"/>
      <c r="B76" s="26"/>
      <c r="C76" s="28"/>
      <c r="D76" s="154"/>
      <c r="E76" s="28"/>
      <c r="F76" s="155"/>
      <c r="G76" s="26"/>
      <c r="H76" s="156"/>
    </row>
    <row r="77" spans="1:8" ht="18" customHeight="1">
      <c r="A77" s="27"/>
      <c r="B77" s="26"/>
      <c r="C77" s="28"/>
      <c r="D77" s="154"/>
      <c r="E77" s="28"/>
      <c r="F77" s="155"/>
      <c r="G77" s="26"/>
      <c r="H77" s="156"/>
    </row>
    <row r="78" spans="1:8" ht="18" customHeight="1">
      <c r="A78" s="27"/>
      <c r="B78" s="26"/>
      <c r="C78" s="28"/>
      <c r="D78" s="154"/>
      <c r="E78" s="28"/>
      <c r="F78" s="155"/>
      <c r="G78" s="26"/>
      <c r="H78" s="156"/>
    </row>
    <row r="79" spans="1:8" ht="18" customHeight="1">
      <c r="A79" s="27"/>
      <c r="B79" s="26"/>
      <c r="C79" s="28"/>
      <c r="D79" s="154"/>
      <c r="E79" s="28"/>
      <c r="F79" s="155"/>
      <c r="G79" s="26"/>
      <c r="H79" s="156"/>
    </row>
    <row r="80" spans="1:8" ht="18" customHeight="1">
      <c r="A80" s="27"/>
      <c r="B80" s="26"/>
      <c r="C80" s="28"/>
      <c r="D80" s="154"/>
      <c r="E80" s="28"/>
      <c r="F80" s="155"/>
      <c r="G80" s="26"/>
      <c r="H80" s="156"/>
    </row>
    <row r="81" spans="1:8" ht="18" customHeight="1">
      <c r="A81" s="27"/>
      <c r="B81" s="26"/>
      <c r="C81" s="28"/>
      <c r="D81" s="154"/>
      <c r="E81" s="28"/>
      <c r="F81" s="155"/>
      <c r="G81" s="26"/>
      <c r="H81" s="156"/>
    </row>
    <row r="82" spans="1:8" ht="18" customHeight="1">
      <c r="A82" s="27"/>
      <c r="B82" s="26"/>
      <c r="C82" s="28"/>
      <c r="D82" s="154"/>
      <c r="E82" s="28"/>
      <c r="F82" s="155"/>
      <c r="G82" s="26"/>
      <c r="H82" s="156"/>
    </row>
    <row r="83" spans="1:8" ht="18" customHeight="1">
      <c r="A83" s="27"/>
      <c r="B83" s="26"/>
      <c r="C83" s="28"/>
      <c r="D83" s="154"/>
      <c r="E83" s="28"/>
      <c r="F83" s="155"/>
      <c r="G83" s="26"/>
      <c r="H83" s="156"/>
    </row>
    <row r="84" spans="1:8" ht="18" customHeight="1">
      <c r="A84" s="27"/>
      <c r="B84" s="26"/>
      <c r="C84" s="28"/>
      <c r="D84" s="154"/>
      <c r="E84" s="28"/>
      <c r="F84" s="155"/>
      <c r="G84" s="26"/>
      <c r="H84" s="156"/>
    </row>
    <row r="85" spans="1:8" ht="11.25" customHeight="1">
      <c r="A85" s="27"/>
      <c r="B85" s="26"/>
      <c r="C85" s="28"/>
      <c r="D85" s="154"/>
      <c r="E85" s="28"/>
      <c r="F85" s="155"/>
      <c r="G85" s="26"/>
      <c r="H85" s="156"/>
    </row>
    <row r="86" spans="1:8" ht="11.25" customHeight="1">
      <c r="A86" s="27"/>
      <c r="B86" s="26"/>
      <c r="C86" s="28"/>
      <c r="D86" s="154"/>
      <c r="E86" s="28"/>
      <c r="F86" s="155"/>
      <c r="G86" s="26"/>
      <c r="H86" s="156"/>
    </row>
    <row r="87" spans="1:8" ht="11.25" customHeight="1">
      <c r="A87" s="27"/>
      <c r="B87" s="26"/>
      <c r="C87" s="28"/>
      <c r="D87" s="154"/>
      <c r="E87" s="28"/>
      <c r="F87" s="155"/>
      <c r="G87" s="26"/>
      <c r="H87" s="156"/>
    </row>
    <row r="88" spans="1:8" ht="11.25" customHeight="1">
      <c r="A88" s="27"/>
      <c r="B88" s="26"/>
      <c r="C88" s="28"/>
      <c r="D88" s="154"/>
      <c r="E88" s="28"/>
      <c r="F88" s="155"/>
      <c r="G88" s="26"/>
      <c r="H88" s="156"/>
    </row>
    <row r="89" spans="1:8" ht="11.25" customHeight="1">
      <c r="A89" s="27"/>
      <c r="B89" s="26"/>
      <c r="C89" s="28"/>
      <c r="D89" s="154"/>
      <c r="E89" s="28"/>
      <c r="F89" s="155"/>
      <c r="G89" s="26"/>
      <c r="H89" s="156"/>
    </row>
    <row r="90" spans="1:8" ht="11.25" customHeight="1">
      <c r="A90" s="27"/>
      <c r="B90" s="26"/>
      <c r="C90" s="28"/>
      <c r="D90" s="154"/>
      <c r="E90" s="28"/>
      <c r="F90" s="155"/>
      <c r="G90" s="26"/>
      <c r="H90" s="156"/>
    </row>
    <row r="91" spans="1:8" ht="11.25" customHeight="1">
      <c r="A91" s="27"/>
      <c r="B91" s="26"/>
      <c r="C91" s="28"/>
      <c r="D91" s="154"/>
      <c r="E91" s="28"/>
      <c r="F91" s="155"/>
      <c r="G91" s="26"/>
      <c r="H91" s="156"/>
    </row>
    <row r="92" spans="1:8" ht="11.25" customHeight="1">
      <c r="A92" s="27"/>
      <c r="B92" s="26"/>
      <c r="C92" s="28"/>
      <c r="D92" s="154"/>
      <c r="E92" s="28"/>
      <c r="F92" s="155"/>
      <c r="G92" s="26"/>
      <c r="H92" s="156"/>
    </row>
    <row r="93" spans="1:8" ht="11.25" customHeight="1">
      <c r="A93" s="27"/>
      <c r="B93" s="26"/>
      <c r="C93" s="157"/>
      <c r="D93" s="158"/>
      <c r="E93" s="157"/>
      <c r="F93" s="159"/>
      <c r="G93" s="26"/>
      <c r="H93" s="156"/>
    </row>
    <row r="94" spans="1:8" ht="11.25" customHeight="1">
      <c r="A94" s="29"/>
      <c r="B94" s="30"/>
      <c r="C94" s="31"/>
      <c r="D94" s="160"/>
      <c r="E94" s="31"/>
      <c r="F94" s="161"/>
      <c r="G94" s="26"/>
      <c r="H94" s="156"/>
    </row>
    <row r="95" spans="1:8" ht="11.25" customHeight="1">
      <c r="A95" s="32"/>
      <c r="B95" s="30"/>
      <c r="C95" s="31"/>
      <c r="D95" s="160"/>
      <c r="E95" s="31"/>
      <c r="F95" s="161"/>
      <c r="G95" s="26"/>
      <c r="H95" s="156"/>
    </row>
    <row r="96" spans="1:8" ht="11.25" customHeight="1">
      <c r="A96" s="32"/>
      <c r="B96" s="30"/>
      <c r="C96" s="31"/>
      <c r="D96" s="160"/>
      <c r="E96" s="31"/>
      <c r="F96" s="162"/>
      <c r="G96" s="26"/>
      <c r="H96" s="156"/>
    </row>
    <row r="97" spans="1:8" ht="11.25" customHeight="1">
      <c r="A97" s="29"/>
      <c r="B97" s="30"/>
      <c r="C97" s="163"/>
      <c r="D97" s="164"/>
      <c r="E97" s="165"/>
      <c r="F97" s="166"/>
      <c r="G97" s="26"/>
      <c r="H97" s="156"/>
    </row>
    <row r="98" spans="1:8" ht="11.25" customHeight="1">
      <c r="A98" s="29"/>
      <c r="B98" s="30"/>
      <c r="C98" s="33"/>
      <c r="D98" s="167"/>
      <c r="E98" s="33"/>
      <c r="F98" s="168"/>
      <c r="G98" s="26"/>
      <c r="H98" s="156"/>
    </row>
    <row r="99" spans="1:8" ht="11.25" customHeight="1">
      <c r="A99" s="29"/>
      <c r="B99" s="30"/>
      <c r="C99" s="33"/>
      <c r="D99" s="167"/>
      <c r="E99" s="31"/>
      <c r="F99" s="169"/>
      <c r="G99" s="26"/>
      <c r="H99" s="156"/>
    </row>
    <row r="100" spans="1:8" ht="11.25" customHeight="1">
      <c r="A100" s="29"/>
      <c r="B100" s="30"/>
      <c r="C100" s="31"/>
      <c r="D100" s="160"/>
      <c r="E100" s="31"/>
      <c r="F100" s="169"/>
      <c r="G100" s="26"/>
      <c r="H100" s="156"/>
    </row>
    <row r="101" spans="1:8" ht="11.25" customHeight="1">
      <c r="A101" s="29"/>
      <c r="B101" s="30"/>
      <c r="C101" s="31"/>
      <c r="D101" s="160"/>
      <c r="E101" s="31"/>
      <c r="F101" s="169"/>
      <c r="G101" s="26"/>
      <c r="H101" s="156"/>
    </row>
    <row r="102" spans="1:8" ht="11.25" customHeight="1">
      <c r="A102" s="32"/>
      <c r="B102" s="30"/>
      <c r="C102" s="31"/>
      <c r="D102" s="160"/>
      <c r="E102" s="31"/>
      <c r="F102" s="162"/>
      <c r="G102" s="26"/>
      <c r="H102" s="156"/>
    </row>
    <row r="103" spans="1:8" ht="11.25" customHeight="1">
      <c r="A103" s="29"/>
      <c r="B103" s="30"/>
      <c r="C103" s="33"/>
      <c r="D103" s="167"/>
      <c r="E103" s="33"/>
      <c r="F103" s="170"/>
      <c r="G103" s="26"/>
      <c r="H103" s="156"/>
    </row>
    <row r="104" spans="1:8" ht="11.25" customHeight="1">
      <c r="A104" s="29"/>
      <c r="B104" s="30"/>
      <c r="C104" s="31"/>
      <c r="D104" s="160"/>
      <c r="E104" s="31"/>
      <c r="F104" s="162"/>
      <c r="G104" s="26"/>
      <c r="H104" s="156"/>
    </row>
    <row r="105" spans="1:8" ht="11.25" customHeight="1">
      <c r="A105" s="29"/>
      <c r="B105" s="30"/>
      <c r="C105" s="31"/>
      <c r="D105" s="160"/>
      <c r="E105" s="31"/>
      <c r="F105" s="162"/>
      <c r="G105" s="26"/>
      <c r="H105" s="156"/>
    </row>
    <row r="106" spans="1:8" ht="11.25" customHeight="1">
      <c r="A106" s="29"/>
      <c r="B106" s="30"/>
      <c r="C106" s="31"/>
      <c r="D106" s="160"/>
      <c r="E106" s="31"/>
      <c r="F106" s="162"/>
      <c r="G106" s="26"/>
      <c r="H106" s="156"/>
    </row>
    <row r="107" spans="1:8" ht="11.25" customHeight="1">
      <c r="A107" s="32"/>
      <c r="B107" s="30"/>
      <c r="C107" s="31"/>
      <c r="D107" s="160"/>
      <c r="E107" s="31"/>
      <c r="F107" s="161"/>
      <c r="G107" s="26"/>
      <c r="H107" s="156"/>
    </row>
    <row r="108" spans="1:8" ht="11.25" customHeight="1">
      <c r="A108" s="29"/>
      <c r="B108" s="30"/>
      <c r="C108" s="163"/>
      <c r="D108" s="164"/>
      <c r="E108" s="28"/>
      <c r="F108" s="166"/>
      <c r="G108" s="26"/>
      <c r="H108" s="156"/>
    </row>
    <row r="109" spans="1:8" ht="11.25" customHeight="1">
      <c r="A109" s="29"/>
      <c r="B109" s="30"/>
      <c r="C109" s="33"/>
      <c r="D109" s="167"/>
      <c r="E109" s="31"/>
      <c r="F109" s="162"/>
      <c r="G109" s="26"/>
      <c r="H109" s="156"/>
    </row>
    <row r="110" spans="1:8" ht="11.25" customHeight="1">
      <c r="A110" s="29"/>
      <c r="B110" s="30"/>
      <c r="C110" s="31"/>
      <c r="D110" s="160"/>
      <c r="E110" s="31"/>
      <c r="F110" s="162"/>
      <c r="G110" s="26"/>
      <c r="H110" s="156"/>
    </row>
    <row r="111" spans="1:8" ht="11.25" customHeight="1">
      <c r="A111" s="29"/>
      <c r="B111" s="30"/>
      <c r="C111" s="31"/>
      <c r="D111" s="160"/>
      <c r="E111" s="31"/>
      <c r="F111" s="162"/>
      <c r="G111" s="26"/>
      <c r="H111" s="156"/>
    </row>
    <row r="112" spans="1:8" ht="11.25" customHeight="1">
      <c r="A112" s="29"/>
      <c r="B112" s="30"/>
      <c r="C112" s="31"/>
      <c r="D112" s="160"/>
      <c r="E112" s="171"/>
      <c r="F112" s="161"/>
      <c r="G112" s="31"/>
      <c r="H112" s="156"/>
    </row>
    <row r="113" spans="1:9" ht="11.25" customHeight="1">
      <c r="A113" s="172"/>
      <c r="B113" s="173"/>
      <c r="C113" s="174"/>
      <c r="D113" s="175"/>
      <c r="E113" s="174"/>
      <c r="F113" s="176"/>
      <c r="G113" s="177"/>
      <c r="H113" s="178"/>
      <c r="I113" s="151"/>
    </row>
    <row r="114" spans="1:9" ht="11.25" customHeight="1">
      <c r="A114" s="29"/>
      <c r="B114" s="179"/>
      <c r="C114" s="180"/>
      <c r="D114" s="167"/>
      <c r="E114" s="179"/>
      <c r="F114" s="180"/>
      <c r="G114" s="167"/>
      <c r="H114" s="167"/>
      <c r="I114" s="151"/>
    </row>
    <row r="115" spans="1:9" ht="11.25" customHeight="1">
      <c r="A115" s="29"/>
      <c r="B115" s="181"/>
      <c r="C115" s="182"/>
      <c r="D115" s="160"/>
      <c r="E115" s="181"/>
      <c r="F115" s="183"/>
      <c r="G115" s="184"/>
      <c r="H115" s="185"/>
      <c r="I115" s="151"/>
    </row>
    <row r="116" spans="1:8" ht="11.25" customHeight="1">
      <c r="A116" s="29"/>
      <c r="B116" s="181"/>
      <c r="C116" s="182"/>
      <c r="D116" s="160"/>
      <c r="E116" s="181"/>
      <c r="F116" s="183"/>
      <c r="G116" s="184"/>
      <c r="H116" s="185"/>
    </row>
    <row r="117" spans="1:8" ht="11.25" customHeight="1">
      <c r="A117" s="29"/>
      <c r="B117" s="186"/>
      <c r="C117" s="31"/>
      <c r="D117" s="160"/>
      <c r="E117" s="186"/>
      <c r="F117" s="187"/>
      <c r="G117" s="161"/>
      <c r="H117" s="188"/>
    </row>
    <row r="118" spans="1:8" ht="11.25" customHeight="1">
      <c r="A118" s="59"/>
      <c r="B118" s="60"/>
      <c r="C118" s="61"/>
      <c r="D118" s="62"/>
      <c r="E118" s="63"/>
      <c r="F118" s="64"/>
      <c r="G118" s="107"/>
      <c r="H118" s="60"/>
    </row>
    <row r="119" spans="1:8" ht="11.25" customHeight="1">
      <c r="A119" s="59"/>
      <c r="B119" s="60"/>
      <c r="C119" s="61"/>
      <c r="D119" s="62"/>
      <c r="E119" s="63"/>
      <c r="F119" s="64"/>
      <c r="G119" s="107"/>
      <c r="H119" s="60"/>
    </row>
    <row r="120" spans="1:8" ht="11.25" customHeight="1">
      <c r="A120" s="59"/>
      <c r="B120" s="60"/>
      <c r="C120" s="61"/>
      <c r="D120" s="62"/>
      <c r="E120" s="63"/>
      <c r="F120" s="64"/>
      <c r="G120" s="107"/>
      <c r="H120" s="60"/>
    </row>
    <row r="121" spans="1:8" ht="11.25" customHeight="1">
      <c r="A121" s="59"/>
      <c r="B121" s="60"/>
      <c r="C121" s="61"/>
      <c r="D121" s="62"/>
      <c r="E121" s="63"/>
      <c r="F121" s="64"/>
      <c r="G121" s="107"/>
      <c r="H121" s="60"/>
    </row>
    <row r="122" spans="1:8" ht="11.25" customHeight="1">
      <c r="A122" s="59"/>
      <c r="B122" s="60"/>
      <c r="C122" s="61"/>
      <c r="D122" s="62"/>
      <c r="E122" s="63"/>
      <c r="F122" s="64"/>
      <c r="G122" s="107"/>
      <c r="H122" s="60"/>
    </row>
    <row r="123" spans="1:8" ht="11.25" customHeight="1">
      <c r="A123" s="59"/>
      <c r="B123" s="60"/>
      <c r="C123" s="61"/>
      <c r="D123" s="62"/>
      <c r="E123" s="63"/>
      <c r="F123" s="64"/>
      <c r="G123" s="107"/>
      <c r="H123" s="60"/>
    </row>
    <row r="124" spans="1:8" ht="11.25" customHeight="1">
      <c r="A124" s="59"/>
      <c r="B124" s="60"/>
      <c r="C124" s="61"/>
      <c r="D124" s="62"/>
      <c r="E124" s="63"/>
      <c r="F124" s="64"/>
      <c r="G124" s="107"/>
      <c r="H124" s="60"/>
    </row>
    <row r="125" spans="1:8" ht="11.25" customHeight="1">
      <c r="A125" s="59"/>
      <c r="B125" s="60"/>
      <c r="C125" s="61"/>
      <c r="D125" s="62"/>
      <c r="E125" s="63"/>
      <c r="F125" s="64"/>
      <c r="G125" s="107"/>
      <c r="H125" s="60"/>
    </row>
    <row r="126" spans="1:8" ht="11.25" customHeight="1">
      <c r="A126" s="59"/>
      <c r="B126" s="60"/>
      <c r="C126" s="61"/>
      <c r="D126" s="62"/>
      <c r="E126" s="63"/>
      <c r="F126" s="64"/>
      <c r="G126" s="107"/>
      <c r="H126" s="60"/>
    </row>
    <row r="127" spans="1:8" ht="11.25" customHeight="1">
      <c r="A127" s="59"/>
      <c r="B127" s="60"/>
      <c r="C127" s="61"/>
      <c r="D127" s="62"/>
      <c r="E127" s="63"/>
      <c r="F127" s="64"/>
      <c r="G127" s="107"/>
      <c r="H127" s="60"/>
    </row>
    <row r="128" spans="1:8" ht="11.25" customHeight="1">
      <c r="A128" s="59"/>
      <c r="B128" s="60"/>
      <c r="C128" s="61"/>
      <c r="D128" s="62"/>
      <c r="E128" s="63"/>
      <c r="F128" s="64"/>
      <c r="G128" s="107"/>
      <c r="H128" s="60"/>
    </row>
    <row r="129" spans="1:8" ht="11.25" customHeight="1">
      <c r="A129" s="59"/>
      <c r="B129" s="60"/>
      <c r="C129" s="61"/>
      <c r="D129" s="62"/>
      <c r="E129" s="63"/>
      <c r="F129" s="64"/>
      <c r="G129" s="107"/>
      <c r="H129" s="60"/>
    </row>
    <row r="130" spans="1:8" ht="11.25" customHeight="1">
      <c r="A130" s="59"/>
      <c r="B130" s="60"/>
      <c r="C130" s="61"/>
      <c r="D130" s="62"/>
      <c r="E130" s="63"/>
      <c r="F130" s="64"/>
      <c r="G130" s="107"/>
      <c r="H130" s="60"/>
    </row>
    <row r="131" spans="1:8" ht="11.25" customHeight="1">
      <c r="A131" s="59"/>
      <c r="B131" s="60"/>
      <c r="C131" s="61"/>
      <c r="D131" s="62"/>
      <c r="E131" s="63"/>
      <c r="F131" s="64"/>
      <c r="G131" s="107"/>
      <c r="H131" s="60"/>
    </row>
    <row r="132" spans="1:8" ht="11.25" customHeight="1">
      <c r="A132" s="59"/>
      <c r="B132" s="60"/>
      <c r="C132" s="61"/>
      <c r="D132" s="62"/>
      <c r="E132" s="63"/>
      <c r="F132" s="64"/>
      <c r="G132" s="107"/>
      <c r="H132" s="60"/>
    </row>
    <row r="133" spans="1:8" ht="11.25" customHeight="1">
      <c r="A133" s="59"/>
      <c r="B133" s="60"/>
      <c r="C133" s="61"/>
      <c r="D133" s="62"/>
      <c r="E133" s="63"/>
      <c r="F133" s="64"/>
      <c r="G133" s="107"/>
      <c r="H133" s="60"/>
    </row>
    <row r="134" spans="1:8" ht="11.25" customHeight="1">
      <c r="A134" s="59"/>
      <c r="B134" s="60"/>
      <c r="C134" s="61"/>
      <c r="D134" s="62"/>
      <c r="E134" s="63"/>
      <c r="F134" s="64"/>
      <c r="G134" s="107"/>
      <c r="H134" s="60"/>
    </row>
    <row r="135" spans="1:8" ht="11.25" customHeight="1">
      <c r="A135" s="59"/>
      <c r="B135" s="60"/>
      <c r="C135" s="61"/>
      <c r="D135" s="62"/>
      <c r="E135" s="63"/>
      <c r="F135" s="64"/>
      <c r="G135" s="107"/>
      <c r="H135" s="60"/>
    </row>
    <row r="136" spans="1:8" ht="11.25" customHeight="1">
      <c r="A136" s="59"/>
      <c r="B136" s="60"/>
      <c r="C136" s="61"/>
      <c r="D136" s="62"/>
      <c r="E136" s="63"/>
      <c r="F136" s="64"/>
      <c r="G136" s="107"/>
      <c r="H136" s="60"/>
    </row>
    <row r="137" spans="1:8" ht="11.25" customHeight="1">
      <c r="A137" s="59"/>
      <c r="B137" s="60"/>
      <c r="C137" s="61"/>
      <c r="D137" s="62"/>
      <c r="E137" s="63"/>
      <c r="F137" s="64"/>
      <c r="G137" s="107"/>
      <c r="H137" s="60"/>
    </row>
    <row r="138" spans="1:8" ht="11.25" customHeight="1">
      <c r="A138" s="59"/>
      <c r="B138" s="60"/>
      <c r="C138" s="61"/>
      <c r="D138" s="62"/>
      <c r="E138" s="63"/>
      <c r="F138" s="64"/>
      <c r="G138" s="107"/>
      <c r="H138" s="60"/>
    </row>
    <row r="139" spans="1:8" ht="11.25" customHeight="1">
      <c r="A139" s="59"/>
      <c r="B139" s="60"/>
      <c r="C139" s="61"/>
      <c r="D139" s="62"/>
      <c r="E139" s="63"/>
      <c r="F139" s="64"/>
      <c r="G139" s="107"/>
      <c r="H139" s="60"/>
    </row>
    <row r="140" spans="1:8" ht="11.25" customHeight="1">
      <c r="A140" s="59"/>
      <c r="B140" s="60"/>
      <c r="C140" s="61"/>
      <c r="D140" s="62"/>
      <c r="E140" s="63"/>
      <c r="F140" s="64"/>
      <c r="G140" s="107"/>
      <c r="H140" s="60"/>
    </row>
    <row r="141" spans="1:8" ht="11.25" customHeight="1">
      <c r="A141" s="59"/>
      <c r="B141" s="60"/>
      <c r="C141" s="61"/>
      <c r="D141" s="62"/>
      <c r="E141" s="63"/>
      <c r="F141" s="64"/>
      <c r="G141" s="107"/>
      <c r="H141" s="60"/>
    </row>
    <row r="142" spans="1:8" ht="11.25" customHeight="1">
      <c r="A142" s="59"/>
      <c r="B142" s="60"/>
      <c r="C142" s="61"/>
      <c r="D142" s="62"/>
      <c r="E142" s="63"/>
      <c r="F142" s="64"/>
      <c r="G142" s="107"/>
      <c r="H142" s="60"/>
    </row>
    <row r="143" spans="1:8" ht="11.25" customHeight="1">
      <c r="A143" s="59"/>
      <c r="B143" s="60"/>
      <c r="C143" s="61"/>
      <c r="D143" s="62"/>
      <c r="E143" s="63"/>
      <c r="F143" s="64"/>
      <c r="G143" s="107"/>
      <c r="H143" s="60"/>
    </row>
    <row r="144" spans="1:8" ht="11.25" customHeight="1">
      <c r="A144" s="59"/>
      <c r="B144" s="60"/>
      <c r="C144" s="61"/>
      <c r="D144" s="62"/>
      <c r="E144" s="63"/>
      <c r="F144" s="64"/>
      <c r="G144" s="107"/>
      <c r="H144" s="60"/>
    </row>
    <row r="145" spans="1:8" ht="11.25" customHeight="1">
      <c r="A145" s="59"/>
      <c r="B145" s="60"/>
      <c r="C145" s="61"/>
      <c r="D145" s="62"/>
      <c r="E145" s="63"/>
      <c r="F145" s="64"/>
      <c r="G145" s="107"/>
      <c r="H145" s="60"/>
    </row>
    <row r="146" spans="1:8" ht="11.25" customHeight="1">
      <c r="A146" s="59"/>
      <c r="B146" s="60"/>
      <c r="C146" s="61"/>
      <c r="D146" s="62"/>
      <c r="E146" s="63"/>
      <c r="F146" s="64"/>
      <c r="G146" s="107"/>
      <c r="H146" s="60"/>
    </row>
    <row r="147" spans="1:8" ht="11.25" customHeight="1">
      <c r="A147" s="59"/>
      <c r="B147" s="60"/>
      <c r="C147" s="61"/>
      <c r="D147" s="62"/>
      <c r="E147" s="63"/>
      <c r="F147" s="64"/>
      <c r="G147" s="107"/>
      <c r="H147" s="60"/>
    </row>
    <row r="148" spans="1:8" ht="11.25" customHeight="1">
      <c r="A148" s="59"/>
      <c r="B148" s="60"/>
      <c r="C148" s="61"/>
      <c r="D148" s="62"/>
      <c r="E148" s="63"/>
      <c r="F148" s="64"/>
      <c r="G148" s="107"/>
      <c r="H148" s="60"/>
    </row>
    <row r="149" spans="1:8" ht="11.25" customHeight="1">
      <c r="A149" s="59"/>
      <c r="B149" s="60"/>
      <c r="C149" s="61"/>
      <c r="D149" s="62"/>
      <c r="E149" s="63"/>
      <c r="F149" s="64"/>
      <c r="G149" s="107"/>
      <c r="H149" s="60"/>
    </row>
    <row r="150" spans="1:8" ht="11.25" customHeight="1">
      <c r="A150" s="59"/>
      <c r="B150" s="60"/>
      <c r="C150" s="61"/>
      <c r="D150" s="62"/>
      <c r="E150" s="63"/>
      <c r="F150" s="64"/>
      <c r="G150" s="107"/>
      <c r="H150" s="60"/>
    </row>
    <row r="151" spans="1:8" ht="11.25" customHeight="1">
      <c r="A151" s="59"/>
      <c r="B151" s="60"/>
      <c r="C151" s="61"/>
      <c r="D151" s="62"/>
      <c r="E151" s="63"/>
      <c r="F151" s="64"/>
      <c r="G151" s="107"/>
      <c r="H151" s="60"/>
    </row>
    <row r="152" spans="1:8" ht="11.25" customHeight="1">
      <c r="A152" s="59"/>
      <c r="B152" s="60"/>
      <c r="C152" s="61"/>
      <c r="D152" s="62"/>
      <c r="E152" s="63"/>
      <c r="F152" s="64"/>
      <c r="G152" s="107"/>
      <c r="H152" s="60"/>
    </row>
    <row r="153" spans="1:8" ht="11.25" customHeight="1">
      <c r="A153" s="59"/>
      <c r="B153" s="60"/>
      <c r="C153" s="61"/>
      <c r="D153" s="62"/>
      <c r="E153" s="63"/>
      <c r="F153" s="64"/>
      <c r="G153" s="107"/>
      <c r="H153" s="60"/>
    </row>
    <row r="154" spans="1:8" ht="11.25" customHeight="1">
      <c r="A154" s="59"/>
      <c r="B154" s="60"/>
      <c r="C154" s="61"/>
      <c r="D154" s="62"/>
      <c r="E154" s="63"/>
      <c r="F154" s="64"/>
      <c r="G154" s="107"/>
      <c r="H154" s="60"/>
    </row>
    <row r="155" spans="1:8" ht="11.25" customHeight="1">
      <c r="A155" s="59"/>
      <c r="B155" s="60"/>
      <c r="C155" s="61"/>
      <c r="D155" s="62"/>
      <c r="E155" s="63"/>
      <c r="F155" s="64"/>
      <c r="G155" s="107"/>
      <c r="H155" s="60"/>
    </row>
    <row r="156" spans="1:8" ht="11.25" customHeight="1">
      <c r="A156" s="59"/>
      <c r="B156" s="60"/>
      <c r="C156" s="61"/>
      <c r="D156" s="62"/>
      <c r="E156" s="63"/>
      <c r="F156" s="64"/>
      <c r="G156" s="107"/>
      <c r="H156" s="60"/>
    </row>
    <row r="157" spans="1:8" ht="11.25" customHeight="1">
      <c r="A157" s="59"/>
      <c r="B157" s="60"/>
      <c r="C157" s="61"/>
      <c r="D157" s="62"/>
      <c r="E157" s="63"/>
      <c r="F157" s="64"/>
      <c r="G157" s="107"/>
      <c r="H157" s="60"/>
    </row>
    <row r="158" spans="1:8" ht="11.25" customHeight="1">
      <c r="A158" s="59"/>
      <c r="B158" s="60"/>
      <c r="C158" s="61"/>
      <c r="D158" s="62"/>
      <c r="E158" s="61"/>
      <c r="F158" s="64"/>
      <c r="G158" s="107"/>
      <c r="H158" s="60"/>
    </row>
    <row r="159" spans="1:8" ht="11.25" customHeight="1">
      <c r="A159" s="59"/>
      <c r="B159" s="70"/>
      <c r="C159" s="61"/>
      <c r="D159" s="62"/>
      <c r="E159" s="63"/>
      <c r="F159" s="64"/>
      <c r="G159" s="107"/>
      <c r="H159" s="60"/>
    </row>
    <row r="160" spans="1:8" ht="11.25" customHeight="1">
      <c r="A160" s="59"/>
      <c r="B160" s="70"/>
      <c r="C160" s="71"/>
      <c r="D160" s="72"/>
      <c r="E160" s="73"/>
      <c r="F160" s="58"/>
      <c r="G160" s="107"/>
      <c r="H160" s="60"/>
    </row>
    <row r="161" spans="1:8" ht="11.25" customHeight="1">
      <c r="A161" s="59"/>
      <c r="B161" s="70"/>
      <c r="C161" s="71"/>
      <c r="D161" s="72"/>
      <c r="E161" s="73"/>
      <c r="F161" s="58"/>
      <c r="G161" s="107"/>
      <c r="H161" s="60"/>
    </row>
    <row r="162" spans="1:8" ht="11.25" customHeight="1">
      <c r="A162" s="69"/>
      <c r="B162" s="70"/>
      <c r="C162" s="71"/>
      <c r="D162" s="72"/>
      <c r="E162" s="73"/>
      <c r="F162" s="58"/>
      <c r="G162" s="107"/>
      <c r="H162" s="60"/>
    </row>
    <row r="163" spans="1:8" ht="11.25" customHeight="1">
      <c r="A163" s="69"/>
      <c r="B163" s="70"/>
      <c r="C163" s="71"/>
      <c r="D163" s="72"/>
      <c r="E163" s="73"/>
      <c r="F163" s="58"/>
      <c r="G163" s="107"/>
      <c r="H163" s="60"/>
    </row>
    <row r="164" spans="1:8" ht="11.25" customHeight="1">
      <c r="A164" s="59"/>
      <c r="B164" s="60"/>
      <c r="C164" s="61"/>
      <c r="D164" s="62"/>
      <c r="E164" s="63"/>
      <c r="F164" s="64"/>
      <c r="G164" s="107"/>
      <c r="H164" s="60"/>
    </row>
    <row r="165" spans="1:8" ht="11.25" customHeight="1">
      <c r="A165" s="59"/>
      <c r="B165" s="60"/>
      <c r="C165" s="61"/>
      <c r="D165" s="62"/>
      <c r="E165" s="63"/>
      <c r="F165" s="64"/>
      <c r="G165" s="107"/>
      <c r="H165" s="60"/>
    </row>
    <row r="166" spans="1:8" ht="11.25" customHeight="1">
      <c r="A166" s="59"/>
      <c r="B166" s="70"/>
      <c r="C166" s="61"/>
      <c r="D166" s="62"/>
      <c r="E166" s="73"/>
      <c r="F166" s="58"/>
      <c r="G166" s="107"/>
      <c r="H166" s="60"/>
    </row>
    <row r="167" spans="1:8" ht="11.25" customHeight="1">
      <c r="A167" s="59"/>
      <c r="B167" s="70"/>
      <c r="C167" s="71"/>
      <c r="D167" s="72"/>
      <c r="E167" s="73"/>
      <c r="F167" s="58"/>
      <c r="G167" s="107"/>
      <c r="H167" s="60"/>
    </row>
    <row r="168" spans="1:8" ht="11.25" customHeight="1">
      <c r="A168" s="69"/>
      <c r="B168" s="60"/>
      <c r="C168" s="65"/>
      <c r="D168" s="66"/>
      <c r="E168" s="67"/>
      <c r="F168" s="68"/>
      <c r="G168" s="107"/>
      <c r="H168" s="60"/>
    </row>
    <row r="169" spans="1:8" ht="11.25" customHeight="1">
      <c r="A169" s="69"/>
      <c r="B169" s="70"/>
      <c r="C169" s="71"/>
      <c r="D169" s="72"/>
      <c r="E169" s="73"/>
      <c r="F169" s="58"/>
      <c r="G169" s="107"/>
      <c r="H169" s="60"/>
    </row>
    <row r="170" spans="1:8" ht="11.25" customHeight="1">
      <c r="A170" s="59"/>
      <c r="B170" s="70"/>
      <c r="C170" s="61"/>
      <c r="D170" s="62"/>
      <c r="E170" s="63"/>
      <c r="F170" s="64"/>
      <c r="G170" s="107"/>
      <c r="H170" s="63"/>
    </row>
    <row r="171" spans="1:8" ht="11.25" customHeight="1">
      <c r="A171" s="59"/>
      <c r="B171" s="104"/>
      <c r="C171" s="63"/>
      <c r="D171" s="64"/>
      <c r="E171" s="67"/>
      <c r="F171" s="68"/>
      <c r="G171" s="78"/>
      <c r="H171" s="63"/>
    </row>
    <row r="172" spans="1:8" ht="11.25" customHeight="1">
      <c r="A172" s="59"/>
      <c r="B172" s="104"/>
      <c r="C172" s="73"/>
      <c r="D172" s="58"/>
      <c r="E172" s="73"/>
      <c r="F172" s="58"/>
      <c r="G172" s="78"/>
      <c r="H172" s="63"/>
    </row>
    <row r="173" spans="1:8" ht="11.25" customHeight="1">
      <c r="A173" s="69"/>
      <c r="B173" s="104"/>
      <c r="C173" s="73"/>
      <c r="D173" s="58"/>
      <c r="E173" s="114"/>
      <c r="F173" s="89"/>
      <c r="G173" s="60"/>
      <c r="H173" s="78"/>
    </row>
    <row r="174" spans="1:8" ht="11.25" customHeight="1">
      <c r="A174" s="69"/>
      <c r="B174" s="104"/>
      <c r="C174" s="73"/>
      <c r="D174" s="58"/>
      <c r="E174" s="88"/>
      <c r="F174" s="89"/>
      <c r="G174" s="78"/>
      <c r="H174" s="63"/>
    </row>
    <row r="175" spans="1:8" ht="11.25" customHeight="1">
      <c r="A175" s="117"/>
      <c r="B175" s="130"/>
      <c r="C175" s="131"/>
      <c r="D175" s="132"/>
      <c r="E175" s="133"/>
      <c r="F175" s="134"/>
      <c r="G175" s="108"/>
      <c r="H175" s="105"/>
    </row>
    <row r="176" spans="1:8" ht="11.25" customHeight="1">
      <c r="A176" s="117"/>
      <c r="B176" s="106"/>
      <c r="C176" s="131"/>
      <c r="D176" s="132"/>
      <c r="E176" s="115"/>
      <c r="F176" s="116"/>
      <c r="G176" s="109"/>
      <c r="H176" s="110"/>
    </row>
    <row r="177" spans="1:8" ht="11.25" customHeight="1">
      <c r="A177" s="59"/>
      <c r="B177" s="105"/>
      <c r="C177" s="67"/>
      <c r="D177" s="68"/>
      <c r="E177" s="135"/>
      <c r="F177" s="127"/>
      <c r="G177" s="8"/>
      <c r="H177" s="111"/>
    </row>
    <row r="178" spans="1:8" ht="11.25" customHeight="1">
      <c r="A178" s="98"/>
      <c r="B178" s="118"/>
      <c r="C178" s="119"/>
      <c r="D178" s="120"/>
      <c r="E178" s="118"/>
      <c r="F178" s="136"/>
      <c r="G178" s="120"/>
      <c r="H178" s="121"/>
    </row>
    <row r="179" spans="1:8" ht="11.25" customHeight="1">
      <c r="A179" s="98"/>
      <c r="B179" s="125"/>
      <c r="C179" s="141"/>
      <c r="D179" s="123"/>
      <c r="E179" s="142"/>
      <c r="F179" s="124"/>
      <c r="G179" s="112"/>
      <c r="H179" s="113"/>
    </row>
    <row r="180" spans="1:8" ht="11.25" customHeight="1">
      <c r="A180" s="59"/>
      <c r="B180" s="143"/>
      <c r="C180" s="129"/>
      <c r="D180" s="144"/>
      <c r="E180" s="143"/>
      <c r="F180" s="129"/>
      <c r="G180" s="145"/>
      <c r="H180" s="146"/>
    </row>
    <row r="181" spans="1:8" ht="11.25" customHeight="1">
      <c r="A181" s="59"/>
      <c r="B181" s="137"/>
      <c r="C181" s="138"/>
      <c r="D181" s="139"/>
      <c r="E181" s="83"/>
      <c r="F181" s="79"/>
      <c r="G181" s="107"/>
      <c r="H181" s="140"/>
    </row>
    <row r="182" spans="1:8" ht="11.25" customHeight="1">
      <c r="A182" s="59"/>
      <c r="B182" s="70"/>
      <c r="C182" s="126"/>
      <c r="D182" s="72"/>
      <c r="E182" s="73"/>
      <c r="F182" s="88"/>
      <c r="G182" s="122"/>
      <c r="H182" s="128"/>
    </row>
    <row r="183" spans="1:8" ht="11.25" customHeight="1">
      <c r="A183" s="59"/>
      <c r="B183" s="70"/>
      <c r="C183" s="126"/>
      <c r="D183" s="72"/>
      <c r="E183" s="73"/>
      <c r="F183" s="88"/>
      <c r="G183" s="122"/>
      <c r="H183" s="128"/>
    </row>
    <row r="184" spans="1:8" ht="11.25" customHeight="1">
      <c r="A184" s="59"/>
      <c r="B184" s="60"/>
      <c r="C184" s="61"/>
      <c r="D184" s="62"/>
      <c r="E184" s="63"/>
      <c r="F184" s="64"/>
      <c r="G184" s="53"/>
      <c r="H184" s="52"/>
    </row>
    <row r="185" spans="1:8" ht="11.25" customHeight="1">
      <c r="A185" s="59"/>
      <c r="B185" s="60"/>
      <c r="C185" s="61"/>
      <c r="D185" s="62"/>
      <c r="E185" s="63"/>
      <c r="F185" s="64"/>
      <c r="G185" s="53"/>
      <c r="H185" s="52"/>
    </row>
    <row r="186" spans="1:8" ht="11.25" customHeight="1">
      <c r="A186" s="59"/>
      <c r="B186" s="60"/>
      <c r="C186" s="61"/>
      <c r="D186" s="62"/>
      <c r="E186" s="63"/>
      <c r="F186" s="64"/>
      <c r="G186" s="53"/>
      <c r="H186" s="52"/>
    </row>
    <row r="187" spans="1:8" ht="11.25" customHeight="1">
      <c r="A187" s="59"/>
      <c r="B187" s="60"/>
      <c r="C187" s="61"/>
      <c r="D187" s="62"/>
      <c r="E187" s="63"/>
      <c r="F187" s="64"/>
      <c r="G187" s="53"/>
      <c r="H187" s="52"/>
    </row>
    <row r="188" spans="1:8" ht="11.25" customHeight="1">
      <c r="A188" s="59"/>
      <c r="B188" s="60"/>
      <c r="C188" s="61"/>
      <c r="D188" s="62"/>
      <c r="E188" s="63"/>
      <c r="F188" s="64"/>
      <c r="G188" s="53"/>
      <c r="H188" s="52"/>
    </row>
    <row r="189" spans="1:8" ht="11.25" customHeight="1">
      <c r="A189" s="59"/>
      <c r="B189" s="60"/>
      <c r="C189" s="61"/>
      <c r="D189" s="62"/>
      <c r="E189" s="63"/>
      <c r="F189" s="64"/>
      <c r="G189" s="53"/>
      <c r="H189" s="52"/>
    </row>
    <row r="190" spans="1:8" ht="11.25" customHeight="1">
      <c r="A190" s="59"/>
      <c r="B190" s="60"/>
      <c r="C190" s="61"/>
      <c r="D190" s="62"/>
      <c r="E190" s="63"/>
      <c r="F190" s="64"/>
      <c r="G190" s="53"/>
      <c r="H190" s="52"/>
    </row>
    <row r="191" spans="1:8" ht="11.25" customHeight="1">
      <c r="A191" s="59"/>
      <c r="B191" s="60"/>
      <c r="C191" s="61"/>
      <c r="D191" s="62"/>
      <c r="E191" s="63"/>
      <c r="F191" s="64"/>
      <c r="G191" s="53"/>
      <c r="H191" s="52"/>
    </row>
    <row r="192" spans="1:8" ht="11.25" customHeight="1">
      <c r="A192" s="59"/>
      <c r="B192" s="60"/>
      <c r="C192" s="61"/>
      <c r="D192" s="62"/>
      <c r="E192" s="63"/>
      <c r="F192" s="64"/>
      <c r="G192" s="53"/>
      <c r="H192" s="52"/>
    </row>
    <row r="193" spans="1:8" ht="11.25" customHeight="1">
      <c r="A193" s="59"/>
      <c r="B193" s="60"/>
      <c r="C193" s="61"/>
      <c r="D193" s="62"/>
      <c r="E193" s="63"/>
      <c r="F193" s="64"/>
      <c r="G193" s="53"/>
      <c r="H193" s="52"/>
    </row>
    <row r="194" spans="1:8" ht="11.25" customHeight="1">
      <c r="A194" s="59"/>
      <c r="B194" s="60"/>
      <c r="C194" s="61"/>
      <c r="D194" s="62"/>
      <c r="E194" s="63"/>
      <c r="F194" s="64"/>
      <c r="G194" s="53"/>
      <c r="H194" s="52"/>
    </row>
    <row r="195" spans="1:8" ht="11.25" customHeight="1">
      <c r="A195" s="59"/>
      <c r="B195" s="60"/>
      <c r="C195" s="61"/>
      <c r="D195" s="62"/>
      <c r="E195" s="63"/>
      <c r="F195" s="64"/>
      <c r="G195" s="53"/>
      <c r="H195" s="52"/>
    </row>
    <row r="196" spans="1:8" ht="11.25" customHeight="1">
      <c r="A196" s="59"/>
      <c r="B196" s="60"/>
      <c r="C196" s="61"/>
      <c r="D196" s="62"/>
      <c r="E196" s="63"/>
      <c r="F196" s="64"/>
      <c r="G196" s="53"/>
      <c r="H196" s="52"/>
    </row>
    <row r="197" spans="1:8" ht="11.25" customHeight="1">
      <c r="A197" s="59"/>
      <c r="B197" s="60"/>
      <c r="C197" s="61"/>
      <c r="D197" s="62"/>
      <c r="E197" s="63"/>
      <c r="F197" s="64"/>
      <c r="G197" s="53"/>
      <c r="H197" s="52"/>
    </row>
    <row r="198" spans="1:8" ht="11.25" customHeight="1">
      <c r="A198" s="59"/>
      <c r="B198" s="60"/>
      <c r="C198" s="61"/>
      <c r="D198" s="62"/>
      <c r="E198" s="63"/>
      <c r="F198" s="64"/>
      <c r="G198" s="53"/>
      <c r="H198" s="52"/>
    </row>
    <row r="199" spans="1:8" ht="11.25" customHeight="1">
      <c r="A199" s="59"/>
      <c r="B199" s="60"/>
      <c r="C199" s="61"/>
      <c r="D199" s="62"/>
      <c r="E199" s="63"/>
      <c r="F199" s="64"/>
      <c r="G199" s="53"/>
      <c r="H199" s="52"/>
    </row>
    <row r="200" spans="1:8" ht="11.25" customHeight="1">
      <c r="A200" s="59"/>
      <c r="B200" s="60"/>
      <c r="C200" s="61"/>
      <c r="D200" s="62"/>
      <c r="E200" s="63"/>
      <c r="F200" s="64"/>
      <c r="G200" s="53"/>
      <c r="H200" s="52"/>
    </row>
    <row r="201" spans="1:8" ht="11.25" customHeight="1">
      <c r="A201" s="59"/>
      <c r="B201" s="60"/>
      <c r="C201" s="61"/>
      <c r="D201" s="62"/>
      <c r="E201" s="63"/>
      <c r="F201" s="64"/>
      <c r="G201" s="53"/>
      <c r="H201" s="52"/>
    </row>
    <row r="202" spans="1:8" ht="11.25" customHeight="1">
      <c r="A202" s="59"/>
      <c r="B202" s="60"/>
      <c r="C202" s="61"/>
      <c r="D202" s="62"/>
      <c r="E202" s="63"/>
      <c r="F202" s="64"/>
      <c r="G202" s="53"/>
      <c r="H202" s="52"/>
    </row>
    <row r="203" spans="1:8" ht="11.25" customHeight="1">
      <c r="A203" s="59"/>
      <c r="B203" s="60"/>
      <c r="C203" s="61"/>
      <c r="D203" s="62"/>
      <c r="E203" s="63"/>
      <c r="F203" s="64"/>
      <c r="G203" s="53"/>
      <c r="H203" s="52"/>
    </row>
    <row r="204" spans="1:8" ht="11.25" customHeight="1">
      <c r="A204" s="59"/>
      <c r="B204" s="60"/>
      <c r="C204" s="61"/>
      <c r="D204" s="62"/>
      <c r="E204" s="63"/>
      <c r="F204" s="64"/>
      <c r="G204" s="53"/>
      <c r="H204" s="52"/>
    </row>
    <row r="205" spans="1:8" ht="11.25" customHeight="1">
      <c r="A205" s="59"/>
      <c r="B205" s="60"/>
      <c r="C205" s="61"/>
      <c r="D205" s="62"/>
      <c r="E205" s="63"/>
      <c r="F205" s="64"/>
      <c r="G205" s="53"/>
      <c r="H205" s="52"/>
    </row>
    <row r="206" spans="1:8" ht="11.25" customHeight="1">
      <c r="A206" s="59"/>
      <c r="B206" s="60"/>
      <c r="C206" s="61"/>
      <c r="D206" s="62"/>
      <c r="E206" s="63"/>
      <c r="F206" s="64"/>
      <c r="G206" s="53"/>
      <c r="H206" s="52"/>
    </row>
    <row r="207" spans="1:8" ht="11.25" customHeight="1">
      <c r="A207" s="59"/>
      <c r="B207" s="60"/>
      <c r="C207" s="61"/>
      <c r="D207" s="62"/>
      <c r="E207" s="63"/>
      <c r="F207" s="64"/>
      <c r="G207" s="53"/>
      <c r="H207" s="52"/>
    </row>
    <row r="208" spans="1:8" ht="11.25" customHeight="1">
      <c r="A208" s="59"/>
      <c r="B208" s="60"/>
      <c r="C208" s="61"/>
      <c r="D208" s="62"/>
      <c r="E208" s="63"/>
      <c r="F208" s="64"/>
      <c r="G208" s="53"/>
      <c r="H208" s="52"/>
    </row>
    <row r="209" spans="1:8" ht="11.25" customHeight="1">
      <c r="A209" s="59"/>
      <c r="B209" s="60"/>
      <c r="C209" s="61"/>
      <c r="D209" s="62"/>
      <c r="E209" s="63"/>
      <c r="F209" s="64"/>
      <c r="G209" s="53"/>
      <c r="H209" s="52"/>
    </row>
    <row r="210" spans="1:8" ht="11.25" customHeight="1">
      <c r="A210" s="59"/>
      <c r="B210" s="60"/>
      <c r="C210" s="61"/>
      <c r="D210" s="62"/>
      <c r="E210" s="63"/>
      <c r="F210" s="64"/>
      <c r="G210" s="53"/>
      <c r="H210" s="52"/>
    </row>
    <row r="211" spans="1:8" ht="11.25" customHeight="1">
      <c r="A211" s="59"/>
      <c r="B211" s="60"/>
      <c r="C211" s="61"/>
      <c r="D211" s="62"/>
      <c r="E211" s="63"/>
      <c r="F211" s="64"/>
      <c r="G211" s="53"/>
      <c r="H211" s="52"/>
    </row>
    <row r="212" spans="1:8" ht="11.25" customHeight="1">
      <c r="A212" s="59"/>
      <c r="B212" s="60"/>
      <c r="C212" s="61"/>
      <c r="D212" s="62"/>
      <c r="E212" s="63"/>
      <c r="F212" s="64"/>
      <c r="G212" s="53"/>
      <c r="H212" s="52"/>
    </row>
    <row r="213" spans="1:8" ht="11.25" customHeight="1">
      <c r="A213" s="59"/>
      <c r="B213" s="60"/>
      <c r="C213" s="61"/>
      <c r="D213" s="62"/>
      <c r="E213" s="63"/>
      <c r="F213" s="64"/>
      <c r="G213" s="53"/>
      <c r="H213" s="52"/>
    </row>
    <row r="214" spans="1:8" ht="11.25" customHeight="1">
      <c r="A214" s="59"/>
      <c r="B214" s="60"/>
      <c r="C214" s="61"/>
      <c r="D214" s="62"/>
      <c r="E214" s="63"/>
      <c r="F214" s="64"/>
      <c r="G214" s="53"/>
      <c r="H214" s="52"/>
    </row>
    <row r="215" spans="1:8" ht="11.25" customHeight="1">
      <c r="A215" s="59"/>
      <c r="B215" s="60"/>
      <c r="C215" s="61"/>
      <c r="D215" s="62"/>
      <c r="E215" s="63"/>
      <c r="F215" s="64"/>
      <c r="G215" s="53"/>
      <c r="H215" s="52"/>
    </row>
    <row r="216" spans="1:8" ht="11.25" customHeight="1">
      <c r="A216" s="59"/>
      <c r="B216" s="60"/>
      <c r="C216" s="61"/>
      <c r="D216" s="62"/>
      <c r="E216" s="63"/>
      <c r="F216" s="64"/>
      <c r="G216" s="53"/>
      <c r="H216" s="52"/>
    </row>
    <row r="217" spans="1:8" ht="11.25" customHeight="1">
      <c r="A217" s="59"/>
      <c r="B217" s="60"/>
      <c r="C217" s="61"/>
      <c r="D217" s="62"/>
      <c r="E217" s="63"/>
      <c r="F217" s="64"/>
      <c r="G217" s="53"/>
      <c r="H217" s="52"/>
    </row>
    <row r="218" spans="1:8" ht="11.25" customHeight="1">
      <c r="A218" s="59"/>
      <c r="B218" s="60"/>
      <c r="C218" s="61"/>
      <c r="D218" s="62"/>
      <c r="E218" s="63"/>
      <c r="F218" s="64"/>
      <c r="G218" s="53"/>
      <c r="H218" s="52"/>
    </row>
    <row r="219" spans="1:8" ht="11.25" customHeight="1">
      <c r="A219" s="59"/>
      <c r="B219" s="60"/>
      <c r="C219" s="61"/>
      <c r="D219" s="62"/>
      <c r="E219" s="63"/>
      <c r="F219" s="64"/>
      <c r="G219" s="53"/>
      <c r="H219" s="52"/>
    </row>
    <row r="220" spans="1:8" ht="11.25" customHeight="1">
      <c r="A220" s="59"/>
      <c r="B220" s="60"/>
      <c r="C220" s="65"/>
      <c r="D220" s="66"/>
      <c r="E220" s="67"/>
      <c r="F220" s="68"/>
      <c r="G220" s="53"/>
      <c r="H220" s="52"/>
    </row>
    <row r="221" spans="1:8" ht="11.25" customHeight="1">
      <c r="A221" s="59"/>
      <c r="B221" s="60"/>
      <c r="C221" s="65"/>
      <c r="D221" s="66"/>
      <c r="E221" s="65"/>
      <c r="F221" s="68"/>
      <c r="G221" s="53"/>
      <c r="H221" s="52"/>
    </row>
    <row r="222" spans="1:8" ht="11.25" customHeight="1">
      <c r="A222" s="69"/>
      <c r="B222" s="70"/>
      <c r="C222" s="71"/>
      <c r="D222" s="72"/>
      <c r="E222" s="73"/>
      <c r="F222" s="58"/>
      <c r="G222" s="53"/>
      <c r="H222" s="52"/>
    </row>
    <row r="223" spans="1:8" ht="11.25" customHeight="1">
      <c r="A223" s="59"/>
      <c r="B223" s="60"/>
      <c r="C223" s="61"/>
      <c r="D223" s="62"/>
      <c r="E223" s="63"/>
      <c r="F223" s="64"/>
      <c r="G223" s="53"/>
      <c r="H223" s="52"/>
    </row>
    <row r="224" spans="1:8" ht="11.25" customHeight="1">
      <c r="A224" s="59"/>
      <c r="B224" s="60"/>
      <c r="C224" s="61"/>
      <c r="D224" s="62"/>
      <c r="E224" s="63"/>
      <c r="F224" s="64"/>
      <c r="G224" s="53"/>
      <c r="H224" s="52"/>
    </row>
    <row r="225" spans="1:8" ht="11.25" customHeight="1">
      <c r="A225" s="59"/>
      <c r="B225" s="60"/>
      <c r="C225" s="61"/>
      <c r="D225" s="62"/>
      <c r="E225" s="67"/>
      <c r="F225" s="68"/>
      <c r="G225" s="53"/>
      <c r="H225" s="52"/>
    </row>
    <row r="226" spans="1:8" ht="11.25" customHeight="1">
      <c r="A226" s="59"/>
      <c r="B226" s="60"/>
      <c r="C226" s="65"/>
      <c r="D226" s="66"/>
      <c r="E226" s="67"/>
      <c r="F226" s="68"/>
      <c r="G226" s="53"/>
      <c r="H226" s="52"/>
    </row>
    <row r="227" spans="1:8" ht="11.25" customHeight="1">
      <c r="A227" s="59"/>
      <c r="B227" s="60"/>
      <c r="C227" s="65"/>
      <c r="D227" s="66"/>
      <c r="E227" s="67"/>
      <c r="F227" s="68"/>
      <c r="G227" s="53"/>
      <c r="H227" s="52"/>
    </row>
    <row r="228" spans="1:8" ht="11.25" customHeight="1">
      <c r="A228" s="59"/>
      <c r="B228" s="60"/>
      <c r="C228" s="71"/>
      <c r="D228" s="72"/>
      <c r="E228" s="73"/>
      <c r="F228" s="58"/>
      <c r="G228" s="53"/>
      <c r="H228" s="52"/>
    </row>
    <row r="229" spans="1:8" ht="11.25" customHeight="1">
      <c r="A229" s="59"/>
      <c r="B229" s="60"/>
      <c r="C229" s="61"/>
      <c r="D229" s="62"/>
      <c r="E229" s="63"/>
      <c r="F229" s="64"/>
      <c r="G229" s="53"/>
      <c r="H229" s="52"/>
    </row>
    <row r="230" spans="1:8" ht="11.25" customHeight="1">
      <c r="A230" s="59"/>
      <c r="B230" s="60"/>
      <c r="C230" s="61"/>
      <c r="D230" s="62"/>
      <c r="E230" s="67"/>
      <c r="F230" s="68"/>
      <c r="G230" s="53"/>
      <c r="H230" s="52"/>
    </row>
    <row r="231" spans="1:8" ht="11.25" customHeight="1">
      <c r="A231" s="59"/>
      <c r="B231" s="60"/>
      <c r="C231" s="65"/>
      <c r="D231" s="66"/>
      <c r="E231" s="67"/>
      <c r="F231" s="68"/>
      <c r="G231" s="53"/>
      <c r="H231" s="52"/>
    </row>
    <row r="232" spans="1:8" ht="11.25" customHeight="1">
      <c r="A232" s="59"/>
      <c r="B232" s="60"/>
      <c r="C232" s="65"/>
      <c r="D232" s="66"/>
      <c r="E232" s="74"/>
      <c r="F232" s="75"/>
      <c r="G232" s="53"/>
      <c r="H232" s="52"/>
    </row>
    <row r="233" spans="1:8" ht="11.25" customHeight="1">
      <c r="A233" s="69"/>
      <c r="B233" s="70"/>
      <c r="C233" s="71"/>
      <c r="D233" s="72"/>
      <c r="E233" s="73"/>
      <c r="F233" s="58"/>
      <c r="G233" s="76"/>
      <c r="H233" s="77"/>
    </row>
    <row r="234" spans="1:8" ht="11.25" customHeight="1">
      <c r="A234" s="59"/>
      <c r="B234" s="78"/>
      <c r="C234" s="63"/>
      <c r="D234" s="64"/>
      <c r="E234" s="79"/>
      <c r="F234" s="80"/>
      <c r="G234" s="81"/>
      <c r="H234" s="77"/>
    </row>
    <row r="235" spans="1:8" ht="11.25" customHeight="1">
      <c r="A235" s="59"/>
      <c r="B235" s="78"/>
      <c r="C235" s="63"/>
      <c r="D235" s="64"/>
      <c r="E235" s="74"/>
      <c r="F235" s="75"/>
      <c r="G235" s="81"/>
      <c r="H235" s="77"/>
    </row>
    <row r="236" spans="1:8" ht="11.25" customHeight="1">
      <c r="A236" s="59"/>
      <c r="B236" s="78"/>
      <c r="C236" s="67"/>
      <c r="D236" s="68"/>
      <c r="E236" s="82"/>
      <c r="F236" s="68"/>
      <c r="G236" s="6"/>
      <c r="H236" s="78"/>
    </row>
    <row r="237" spans="1:8" ht="11.25" customHeight="1">
      <c r="A237" s="59"/>
      <c r="B237" s="78"/>
      <c r="C237" s="67"/>
      <c r="D237" s="68"/>
      <c r="E237" s="74"/>
      <c r="F237" s="68"/>
      <c r="G237" s="81"/>
      <c r="H237" s="77"/>
    </row>
    <row r="238" spans="1:8" ht="11.25" customHeight="1">
      <c r="A238" s="59"/>
      <c r="B238" s="83"/>
      <c r="C238" s="74"/>
      <c r="D238" s="80"/>
      <c r="E238" s="84"/>
      <c r="F238" s="79"/>
      <c r="G238" s="85"/>
      <c r="H238" s="86"/>
    </row>
    <row r="239" spans="1:8" ht="11.25" customHeight="1">
      <c r="A239" s="69"/>
      <c r="B239" s="87"/>
      <c r="C239" s="88"/>
      <c r="D239" s="89"/>
      <c r="E239" s="87"/>
      <c r="F239" s="88"/>
      <c r="G239" s="90"/>
      <c r="H239" s="91"/>
    </row>
    <row r="240" spans="1:8" ht="11.25" customHeight="1">
      <c r="A240" s="54"/>
      <c r="B240" s="92"/>
      <c r="C240" s="93"/>
      <c r="D240" s="80"/>
      <c r="E240" s="94"/>
      <c r="F240" s="95"/>
      <c r="G240" s="96"/>
      <c r="H240" s="97"/>
    </row>
    <row r="241" spans="1:8" ht="11.25" customHeight="1">
      <c r="A241" s="99"/>
      <c r="B241" s="100"/>
      <c r="C241" s="101"/>
      <c r="D241" s="102"/>
      <c r="E241" s="101"/>
      <c r="F241" s="102"/>
      <c r="G241" s="102"/>
      <c r="H241" s="103"/>
    </row>
    <row r="242" spans="1:8" ht="11.25" customHeight="1">
      <c r="A242" s="99"/>
      <c r="B242" s="100"/>
      <c r="C242" s="101"/>
      <c r="D242" s="102"/>
      <c r="E242" s="101"/>
      <c r="F242" s="102"/>
      <c r="G242" s="102"/>
      <c r="H242" s="103"/>
    </row>
  </sheetData>
  <sheetProtection/>
  <mergeCells count="1">
    <mergeCell ref="C7:D7"/>
  </mergeCells>
  <printOptions/>
  <pageMargins left="0.67" right="0.2" top="0.25" bottom="0.25" header="0.34" footer="0.3"/>
  <pageSetup horizontalDpi="600" verticalDpi="600" orientation="portrait" paperSize="5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42"/>
  <sheetViews>
    <sheetView showGridLines="0" zoomScalePageLayoutView="0" workbookViewId="0" topLeftCell="A1">
      <selection activeCell="C9" sqref="C9"/>
    </sheetView>
  </sheetViews>
  <sheetFormatPr defaultColWidth="9.140625" defaultRowHeight="11.25" customHeight="1"/>
  <cols>
    <col min="1" max="1" width="26.7109375" style="3" customWidth="1"/>
    <col min="2" max="2" width="7.57421875" style="3" customWidth="1"/>
    <col min="3" max="3" width="12.57421875" style="5" customWidth="1"/>
    <col min="4" max="4" width="12.7109375" style="4" customWidth="1"/>
    <col min="5" max="5" width="15.00390625" style="5" customWidth="1"/>
    <col min="6" max="6" width="14.421875" style="4" customWidth="1"/>
    <col min="7" max="7" width="9.8515625" style="4" customWidth="1"/>
    <col min="8" max="8" width="9.57421875" style="4" customWidth="1"/>
    <col min="9" max="9" width="21.28125" style="194" bestFit="1" customWidth="1"/>
    <col min="10" max="16384" width="9.140625" style="194" customWidth="1"/>
  </cols>
  <sheetData>
    <row r="1" spans="1:8" ht="18" customHeight="1">
      <c r="A1" s="249"/>
      <c r="B1" s="249"/>
      <c r="C1" s="254" t="s">
        <v>3</v>
      </c>
      <c r="D1" s="251"/>
      <c r="E1" s="252"/>
      <c r="F1" s="253"/>
      <c r="G1" s="251"/>
      <c r="H1" s="249"/>
    </row>
    <row r="2" spans="1:8" ht="18" customHeight="1">
      <c r="A2" s="249"/>
      <c r="B2" s="249"/>
      <c r="C2" s="254" t="s">
        <v>4</v>
      </c>
      <c r="D2" s="255"/>
      <c r="E2" s="254"/>
      <c r="F2" s="253"/>
      <c r="G2" s="251"/>
      <c r="H2" s="249"/>
    </row>
    <row r="3" spans="1:8" ht="18" customHeight="1">
      <c r="A3" s="249"/>
      <c r="B3" s="249"/>
      <c r="C3" s="254" t="s">
        <v>32</v>
      </c>
      <c r="D3" s="255"/>
      <c r="E3" s="254"/>
      <c r="F3" s="253"/>
      <c r="G3" s="251"/>
      <c r="H3" s="249"/>
    </row>
    <row r="4" spans="1:8" ht="18" customHeight="1">
      <c r="A4" s="256"/>
      <c r="B4" s="249"/>
      <c r="C4" s="254" t="s">
        <v>30</v>
      </c>
      <c r="D4" s="255"/>
      <c r="E4" s="254"/>
      <c r="F4" s="253"/>
      <c r="G4" s="257"/>
      <c r="H4" s="249"/>
    </row>
    <row r="5" spans="1:8" ht="18" customHeight="1">
      <c r="A5" s="249"/>
      <c r="B5" s="256"/>
      <c r="C5" s="258"/>
      <c r="D5" s="257"/>
      <c r="E5" s="252" t="s">
        <v>289</v>
      </c>
      <c r="F5" s="253"/>
      <c r="G5" s="257"/>
      <c r="H5" s="249"/>
    </row>
    <row r="6" spans="1:8" ht="18" customHeight="1">
      <c r="A6" s="259" t="s">
        <v>145</v>
      </c>
      <c r="B6" s="256"/>
      <c r="C6" s="258"/>
      <c r="D6" s="257"/>
      <c r="E6" s="258"/>
      <c r="F6" s="253"/>
      <c r="G6" s="257"/>
      <c r="H6" s="249"/>
    </row>
    <row r="7" spans="1:8" s="2" customFormat="1" ht="18" customHeight="1">
      <c r="A7" s="260" t="s">
        <v>146</v>
      </c>
      <c r="B7" s="260"/>
      <c r="C7" s="529" t="s">
        <v>288</v>
      </c>
      <c r="D7" s="529"/>
      <c r="E7" s="261" t="s">
        <v>290</v>
      </c>
      <c r="F7" s="262"/>
      <c r="G7" s="263"/>
      <c r="H7" s="260"/>
    </row>
    <row r="8" spans="1:8" ht="18" customHeight="1">
      <c r="A8" s="264" t="s">
        <v>87</v>
      </c>
      <c r="B8" s="249"/>
      <c r="C8" s="265" t="s">
        <v>0</v>
      </c>
      <c r="D8" s="266" t="s">
        <v>1</v>
      </c>
      <c r="E8" s="265" t="s">
        <v>0</v>
      </c>
      <c r="F8" s="389" t="s">
        <v>1</v>
      </c>
      <c r="G8" s="251"/>
      <c r="H8" s="249"/>
    </row>
    <row r="9" spans="1:9" ht="18" customHeight="1">
      <c r="A9" s="487" t="s">
        <v>291</v>
      </c>
      <c r="B9" s="291"/>
      <c r="C9" s="302">
        <v>3992.5</v>
      </c>
      <c r="D9" s="488">
        <v>209.00012523481527</v>
      </c>
      <c r="E9" s="302">
        <v>3992.5</v>
      </c>
      <c r="F9" s="489">
        <v>209.00012523481527</v>
      </c>
      <c r="G9" s="291"/>
      <c r="H9" s="291"/>
      <c r="I9" s="40"/>
    </row>
    <row r="10" spans="1:9" ht="18" customHeight="1">
      <c r="A10" s="487" t="s">
        <v>148</v>
      </c>
      <c r="B10" s="291"/>
      <c r="C10" s="302">
        <v>499</v>
      </c>
      <c r="D10" s="488">
        <v>186</v>
      </c>
      <c r="E10" s="302">
        <v>1996.4</v>
      </c>
      <c r="F10" s="489">
        <v>197.74243638549387</v>
      </c>
      <c r="G10" s="291"/>
      <c r="H10" s="291"/>
      <c r="I10" s="40"/>
    </row>
    <row r="11" spans="1:9" ht="18" customHeight="1">
      <c r="A11" s="487" t="s">
        <v>149</v>
      </c>
      <c r="B11" s="291"/>
      <c r="C11" s="302">
        <v>0</v>
      </c>
      <c r="D11" s="488">
        <v>0</v>
      </c>
      <c r="E11" s="302">
        <v>4491</v>
      </c>
      <c r="F11" s="489">
        <v>209</v>
      </c>
      <c r="G11" s="291"/>
      <c r="H11" s="291"/>
      <c r="I11" s="40"/>
    </row>
    <row r="12" spans="1:9" ht="18" customHeight="1">
      <c r="A12" s="487" t="s">
        <v>150</v>
      </c>
      <c r="B12" s="291"/>
      <c r="C12" s="302">
        <v>2994</v>
      </c>
      <c r="D12" s="488">
        <v>301.8333333333333</v>
      </c>
      <c r="E12" s="302">
        <v>11976</v>
      </c>
      <c r="F12" s="489">
        <v>334.4375</v>
      </c>
      <c r="G12" s="291"/>
      <c r="H12" s="291"/>
      <c r="I12" s="40"/>
    </row>
    <row r="13" spans="1:9" ht="18" customHeight="1">
      <c r="A13" s="487" t="s">
        <v>252</v>
      </c>
      <c r="B13" s="291"/>
      <c r="C13" s="302">
        <v>499.5</v>
      </c>
      <c r="D13" s="488">
        <v>160</v>
      </c>
      <c r="E13" s="302">
        <v>998.5</v>
      </c>
      <c r="F13" s="489">
        <v>169.9949924887331</v>
      </c>
      <c r="G13" s="291"/>
      <c r="H13" s="291"/>
      <c r="I13" s="40"/>
    </row>
    <row r="14" spans="1:9" ht="18" customHeight="1">
      <c r="A14" s="487" t="s">
        <v>151</v>
      </c>
      <c r="B14" s="291"/>
      <c r="C14" s="302">
        <v>10979.5</v>
      </c>
      <c r="D14" s="488">
        <v>175.54831276469784</v>
      </c>
      <c r="E14" s="302">
        <v>21708.7</v>
      </c>
      <c r="F14" s="489">
        <v>213.0227374278515</v>
      </c>
      <c r="G14" s="291"/>
      <c r="H14" s="291"/>
      <c r="I14" s="40"/>
    </row>
    <row r="15" spans="1:9" ht="18" customHeight="1">
      <c r="A15" s="487" t="s">
        <v>292</v>
      </c>
      <c r="B15" s="291"/>
      <c r="C15" s="302">
        <v>2994.5</v>
      </c>
      <c r="D15" s="488">
        <v>207.16713975621974</v>
      </c>
      <c r="E15" s="302">
        <v>2994.5</v>
      </c>
      <c r="F15" s="489">
        <v>207.16713975621974</v>
      </c>
      <c r="G15" s="291"/>
      <c r="H15" s="291"/>
      <c r="I15" s="40"/>
    </row>
    <row r="16" spans="1:9" ht="18" customHeight="1">
      <c r="A16" s="487" t="s">
        <v>152</v>
      </c>
      <c r="B16" s="291"/>
      <c r="C16" s="302">
        <v>4741</v>
      </c>
      <c r="D16" s="488">
        <v>160.78939042396118</v>
      </c>
      <c r="E16" s="302">
        <v>7236.4</v>
      </c>
      <c r="F16" s="489">
        <v>172.41611851196728</v>
      </c>
      <c r="G16" s="291"/>
      <c r="H16" s="291"/>
      <c r="I16" s="40"/>
    </row>
    <row r="17" spans="1:8" ht="18" customHeight="1">
      <c r="A17" s="487" t="s">
        <v>227</v>
      </c>
      <c r="B17" s="291"/>
      <c r="C17" s="302">
        <v>8982</v>
      </c>
      <c r="D17" s="488">
        <v>235.05555555555554</v>
      </c>
      <c r="E17" s="302">
        <v>17465</v>
      </c>
      <c r="F17" s="489">
        <v>242.6</v>
      </c>
      <c r="G17" s="291"/>
      <c r="H17" s="291"/>
    </row>
    <row r="18" spans="1:8" ht="18" customHeight="1">
      <c r="A18" s="487" t="s">
        <v>253</v>
      </c>
      <c r="B18" s="291"/>
      <c r="C18" s="302">
        <v>8990.5</v>
      </c>
      <c r="D18" s="488">
        <v>175.55842277960068</v>
      </c>
      <c r="E18" s="302">
        <v>11987.5</v>
      </c>
      <c r="F18" s="489">
        <v>175.5021480709072</v>
      </c>
      <c r="G18" s="291"/>
      <c r="H18" s="291"/>
    </row>
    <row r="19" spans="1:8" ht="18" customHeight="1">
      <c r="A19" s="487" t="s">
        <v>153</v>
      </c>
      <c r="B19" s="291"/>
      <c r="C19" s="302">
        <v>7985</v>
      </c>
      <c r="D19" s="488">
        <v>212.56268002504697</v>
      </c>
      <c r="E19" s="302">
        <v>15471</v>
      </c>
      <c r="F19" s="489">
        <v>220.03309417620062</v>
      </c>
      <c r="G19" s="291"/>
      <c r="H19" s="291"/>
    </row>
    <row r="20" spans="1:8" ht="18" customHeight="1">
      <c r="A20" s="487" t="s">
        <v>293</v>
      </c>
      <c r="B20" s="291"/>
      <c r="C20" s="302">
        <v>499</v>
      </c>
      <c r="D20" s="488">
        <v>160</v>
      </c>
      <c r="E20" s="302">
        <v>499</v>
      </c>
      <c r="F20" s="489">
        <v>160</v>
      </c>
      <c r="G20" s="291"/>
      <c r="H20" s="291"/>
    </row>
    <row r="21" spans="1:8" ht="18" customHeight="1">
      <c r="A21" s="487" t="s">
        <v>154</v>
      </c>
      <c r="B21" s="291"/>
      <c r="C21" s="302">
        <v>2495</v>
      </c>
      <c r="D21" s="488">
        <v>173</v>
      </c>
      <c r="E21" s="302">
        <v>3992</v>
      </c>
      <c r="F21" s="489">
        <v>206.625</v>
      </c>
      <c r="G21" s="291"/>
      <c r="H21" s="291"/>
    </row>
    <row r="22" spans="1:8" ht="18" customHeight="1">
      <c r="A22" s="487" t="s">
        <v>155</v>
      </c>
      <c r="B22" s="291"/>
      <c r="C22" s="302">
        <v>1996</v>
      </c>
      <c r="D22" s="488">
        <v>160</v>
      </c>
      <c r="E22" s="302">
        <v>7485</v>
      </c>
      <c r="F22" s="489">
        <v>213.6</v>
      </c>
      <c r="G22" s="291"/>
      <c r="H22" s="291"/>
    </row>
    <row r="23" spans="1:8" ht="18" customHeight="1">
      <c r="A23" s="487" t="s">
        <v>156</v>
      </c>
      <c r="B23" s="291"/>
      <c r="C23" s="302">
        <v>0</v>
      </c>
      <c r="D23" s="488">
        <v>0</v>
      </c>
      <c r="E23" s="302">
        <v>5988</v>
      </c>
      <c r="F23" s="489">
        <v>183.5</v>
      </c>
      <c r="G23" s="291"/>
      <c r="H23" s="291"/>
    </row>
    <row r="24" spans="1:8" ht="18" customHeight="1">
      <c r="A24" s="487" t="s">
        <v>157</v>
      </c>
      <c r="B24" s="291"/>
      <c r="C24" s="302">
        <v>10978.8</v>
      </c>
      <c r="D24" s="488">
        <v>161.1136463001421</v>
      </c>
      <c r="E24" s="302">
        <v>11976.8</v>
      </c>
      <c r="F24" s="489">
        <v>167.68707000200388</v>
      </c>
      <c r="G24" s="291"/>
      <c r="H24" s="291"/>
    </row>
    <row r="25" spans="1:8" ht="18" customHeight="1">
      <c r="A25" s="487" t="s">
        <v>158</v>
      </c>
      <c r="B25" s="291"/>
      <c r="C25" s="302">
        <v>30464</v>
      </c>
      <c r="D25" s="488">
        <v>263.2144006039916</v>
      </c>
      <c r="E25" s="302">
        <v>109877.5</v>
      </c>
      <c r="F25" s="489">
        <v>265.12805624445406</v>
      </c>
      <c r="G25" s="291"/>
      <c r="H25" s="291"/>
    </row>
    <row r="26" spans="1:8" ht="18" customHeight="1">
      <c r="A26" s="487" t="s">
        <v>294</v>
      </c>
      <c r="B26" s="291"/>
      <c r="C26" s="302">
        <v>4491</v>
      </c>
      <c r="D26" s="488">
        <v>165.55555555555554</v>
      </c>
      <c r="E26" s="302">
        <v>4491</v>
      </c>
      <c r="F26" s="489">
        <v>165.55555555555554</v>
      </c>
      <c r="G26" s="291"/>
      <c r="H26" s="291"/>
    </row>
    <row r="27" spans="1:8" ht="18" customHeight="1">
      <c r="A27" s="487" t="s">
        <v>159</v>
      </c>
      <c r="B27" s="291"/>
      <c r="C27" s="302">
        <v>29048</v>
      </c>
      <c r="D27" s="488">
        <v>184.11434522170202</v>
      </c>
      <c r="E27" s="302">
        <v>80954.5</v>
      </c>
      <c r="F27" s="489">
        <v>209.03608199667715</v>
      </c>
      <c r="G27" s="291"/>
      <c r="H27" s="291"/>
    </row>
    <row r="28" spans="1:8" ht="18" customHeight="1">
      <c r="A28" s="487" t="s">
        <v>160</v>
      </c>
      <c r="B28" s="291"/>
      <c r="C28" s="302">
        <v>11477.5</v>
      </c>
      <c r="D28" s="488">
        <v>160</v>
      </c>
      <c r="E28" s="302">
        <v>14970.5</v>
      </c>
      <c r="F28" s="489">
        <v>160</v>
      </c>
      <c r="G28" s="291"/>
      <c r="H28" s="291"/>
    </row>
    <row r="29" spans="1:8" ht="18" customHeight="1">
      <c r="A29" s="487" t="s">
        <v>228</v>
      </c>
      <c r="B29" s="291"/>
      <c r="C29" s="302">
        <v>5489.5</v>
      </c>
      <c r="D29" s="488">
        <v>160.72720648510793</v>
      </c>
      <c r="E29" s="302">
        <v>8983</v>
      </c>
      <c r="F29" s="489">
        <v>160.83357452966715</v>
      </c>
      <c r="G29" s="291"/>
      <c r="H29" s="291"/>
    </row>
    <row r="30" spans="1:8" ht="18" customHeight="1">
      <c r="A30" s="487" t="s">
        <v>161</v>
      </c>
      <c r="B30" s="291"/>
      <c r="C30" s="302">
        <v>2497.5</v>
      </c>
      <c r="D30" s="488">
        <v>182.8</v>
      </c>
      <c r="E30" s="302">
        <v>2996.5</v>
      </c>
      <c r="F30" s="489">
        <v>191.9923243784415</v>
      </c>
      <c r="G30" s="291"/>
      <c r="H30" s="291"/>
    </row>
    <row r="31" spans="1:8" ht="18" customHeight="1">
      <c r="A31" s="487" t="s">
        <v>219</v>
      </c>
      <c r="B31" s="291"/>
      <c r="C31" s="490">
        <v>2744.7</v>
      </c>
      <c r="D31" s="491">
        <v>232.5452690640143</v>
      </c>
      <c r="E31" s="490">
        <v>7735.7</v>
      </c>
      <c r="F31" s="492">
        <v>244.71095052807115</v>
      </c>
      <c r="G31" s="291"/>
      <c r="H31" s="291"/>
    </row>
    <row r="32" spans="1:8" ht="18" customHeight="1">
      <c r="A32" s="487" t="s">
        <v>162</v>
      </c>
      <c r="B32" s="291"/>
      <c r="C32" s="490">
        <v>154838.5</v>
      </c>
      <c r="D32" s="491">
        <v>201.05666032672752</v>
      </c>
      <c r="E32" s="490">
        <v>360267</v>
      </c>
      <c r="F32" s="492">
        <v>225.65700077997707</v>
      </c>
      <c r="G32" s="291"/>
      <c r="H32" s="291"/>
    </row>
    <row r="33" spans="1:8" ht="18" customHeight="1">
      <c r="A33" s="493" t="s">
        <v>141</v>
      </c>
      <c r="B33" s="291"/>
      <c r="C33" s="302"/>
      <c r="D33" s="488"/>
      <c r="E33" s="302"/>
      <c r="F33" s="489"/>
      <c r="G33" s="291"/>
      <c r="H33" s="291"/>
    </row>
    <row r="34" spans="1:8" ht="18" customHeight="1">
      <c r="A34" s="493" t="s">
        <v>220</v>
      </c>
      <c r="B34" s="291"/>
      <c r="C34" s="490" t="s">
        <v>164</v>
      </c>
      <c r="D34" s="491" t="s">
        <v>165</v>
      </c>
      <c r="E34" s="490" t="s">
        <v>164</v>
      </c>
      <c r="F34" s="492" t="s">
        <v>165</v>
      </c>
      <c r="G34" s="291"/>
      <c r="H34" s="291"/>
    </row>
    <row r="35" spans="1:8" ht="18" customHeight="1">
      <c r="A35" s="487" t="s">
        <v>221</v>
      </c>
      <c r="B35" s="291"/>
      <c r="C35" s="302">
        <v>0</v>
      </c>
      <c r="D35" s="488">
        <v>0</v>
      </c>
      <c r="E35" s="302">
        <v>1747.1</v>
      </c>
      <c r="F35" s="489">
        <v>195.85822219678326</v>
      </c>
      <c r="G35" s="291"/>
      <c r="H35" s="291"/>
    </row>
    <row r="36" spans="1:8" ht="18" customHeight="1">
      <c r="A36" s="487" t="s">
        <v>222</v>
      </c>
      <c r="B36" s="291"/>
      <c r="C36" s="302">
        <v>0</v>
      </c>
      <c r="D36" s="488">
        <v>0</v>
      </c>
      <c r="E36" s="490">
        <v>5489</v>
      </c>
      <c r="F36" s="492">
        <v>163.45454545454547</v>
      </c>
      <c r="G36" s="291"/>
      <c r="H36" s="291"/>
    </row>
    <row r="37" spans="1:8" ht="18" customHeight="1">
      <c r="A37" s="487" t="s">
        <v>162</v>
      </c>
      <c r="B37" s="291"/>
      <c r="C37" s="490">
        <v>0</v>
      </c>
      <c r="D37" s="491">
        <v>0</v>
      </c>
      <c r="E37" s="490">
        <v>7236.1</v>
      </c>
      <c r="F37" s="492">
        <v>171.278160887771</v>
      </c>
      <c r="G37" s="291"/>
      <c r="H37" s="291"/>
    </row>
    <row r="38" spans="1:8" ht="18" customHeight="1">
      <c r="A38" s="487" t="s">
        <v>167</v>
      </c>
      <c r="B38" s="291"/>
      <c r="C38" s="490">
        <v>154838.5</v>
      </c>
      <c r="D38" s="491">
        <v>201.05666032672752</v>
      </c>
      <c r="E38" s="490">
        <v>367503.1</v>
      </c>
      <c r="F38" s="492">
        <v>224.58628675513214</v>
      </c>
      <c r="G38" s="291"/>
      <c r="H38" s="291"/>
    </row>
    <row r="39" spans="1:8" ht="18" customHeight="1">
      <c r="A39" s="487"/>
      <c r="B39" s="291"/>
      <c r="C39" s="302"/>
      <c r="D39" s="488"/>
      <c r="E39" s="302"/>
      <c r="F39" s="489"/>
      <c r="G39" s="291"/>
      <c r="H39" s="291"/>
    </row>
    <row r="40" spans="1:8" ht="18" customHeight="1">
      <c r="A40" s="493" t="s">
        <v>163</v>
      </c>
      <c r="B40" s="291"/>
      <c r="C40" s="490" t="s">
        <v>164</v>
      </c>
      <c r="D40" s="491" t="s">
        <v>165</v>
      </c>
      <c r="E40" s="490" t="s">
        <v>164</v>
      </c>
      <c r="F40" s="492" t="s">
        <v>165</v>
      </c>
      <c r="G40" s="291"/>
      <c r="H40" s="291"/>
    </row>
    <row r="41" spans="1:8" ht="18" customHeight="1">
      <c r="A41" s="487" t="s">
        <v>166</v>
      </c>
      <c r="B41" s="291"/>
      <c r="C41" s="302">
        <v>0</v>
      </c>
      <c r="D41" s="488">
        <v>0</v>
      </c>
      <c r="E41" s="490">
        <v>5</v>
      </c>
      <c r="F41" s="492">
        <v>1500</v>
      </c>
      <c r="G41" s="291"/>
      <c r="H41" s="291"/>
    </row>
    <row r="42" spans="1:8" ht="18" customHeight="1">
      <c r="A42" s="487" t="s">
        <v>162</v>
      </c>
      <c r="B42" s="291"/>
      <c r="C42" s="490">
        <v>0</v>
      </c>
      <c r="D42" s="491">
        <v>0</v>
      </c>
      <c r="E42" s="490">
        <v>5</v>
      </c>
      <c r="F42" s="492">
        <v>1500</v>
      </c>
      <c r="G42" s="291"/>
      <c r="H42" s="291"/>
    </row>
    <row r="43" spans="1:8" ht="18" customHeight="1">
      <c r="A43" s="487" t="s">
        <v>167</v>
      </c>
      <c r="B43" s="291"/>
      <c r="C43" s="490">
        <v>154838.5</v>
      </c>
      <c r="D43" s="491">
        <v>201.05666032672752</v>
      </c>
      <c r="E43" s="490">
        <v>367508.1</v>
      </c>
      <c r="F43" s="492">
        <v>224.60363894020296</v>
      </c>
      <c r="G43" s="291"/>
      <c r="H43" s="291"/>
    </row>
    <row r="44" spans="1:8" ht="18" customHeight="1">
      <c r="A44" s="493" t="s">
        <v>223</v>
      </c>
      <c r="B44" s="291"/>
      <c r="C44" s="490" t="s">
        <v>164</v>
      </c>
      <c r="D44" s="491" t="s">
        <v>165</v>
      </c>
      <c r="E44" s="490" t="s">
        <v>164</v>
      </c>
      <c r="F44" s="492" t="s">
        <v>165</v>
      </c>
      <c r="G44" s="291"/>
      <c r="H44" s="291"/>
    </row>
    <row r="45" spans="1:8" ht="18" customHeight="1">
      <c r="A45" s="487" t="s">
        <v>224</v>
      </c>
      <c r="B45" s="291"/>
      <c r="C45" s="302">
        <v>0</v>
      </c>
      <c r="D45" s="488">
        <v>0</v>
      </c>
      <c r="E45" s="302">
        <v>1495.3</v>
      </c>
      <c r="F45" s="489">
        <v>120</v>
      </c>
      <c r="G45" s="291"/>
      <c r="H45" s="291"/>
    </row>
    <row r="46" spans="1:8" ht="18" customHeight="1">
      <c r="A46" s="487" t="s">
        <v>155</v>
      </c>
      <c r="B46" s="291"/>
      <c r="C46" s="302">
        <v>6986</v>
      </c>
      <c r="D46" s="488">
        <v>99.07142857142857</v>
      </c>
      <c r="E46" s="302">
        <v>17964</v>
      </c>
      <c r="F46" s="489">
        <v>104.38888888888889</v>
      </c>
      <c r="G46" s="291"/>
      <c r="H46" s="291"/>
    </row>
    <row r="47" spans="1:8" ht="18" customHeight="1">
      <c r="A47" s="487" t="s">
        <v>225</v>
      </c>
      <c r="B47" s="291"/>
      <c r="C47" s="302">
        <v>0</v>
      </c>
      <c r="D47" s="488">
        <v>0</v>
      </c>
      <c r="E47" s="302">
        <v>497.9</v>
      </c>
      <c r="F47" s="489">
        <v>110</v>
      </c>
      <c r="G47" s="291"/>
      <c r="H47" s="291"/>
    </row>
    <row r="48" spans="1:8" ht="18" customHeight="1">
      <c r="A48" s="487" t="s">
        <v>159</v>
      </c>
      <c r="B48" s="291"/>
      <c r="C48" s="302">
        <v>5475.3</v>
      </c>
      <c r="D48" s="488">
        <v>124.81710591200482</v>
      </c>
      <c r="E48" s="302">
        <v>9453.4</v>
      </c>
      <c r="F48" s="489">
        <v>122.58429771299214</v>
      </c>
      <c r="G48" s="291"/>
      <c r="H48" s="291"/>
    </row>
    <row r="49" spans="1:8" ht="18" customHeight="1">
      <c r="A49" s="487" t="s">
        <v>226</v>
      </c>
      <c r="B49" s="291"/>
      <c r="C49" s="490">
        <v>0</v>
      </c>
      <c r="D49" s="491">
        <v>0</v>
      </c>
      <c r="E49" s="490">
        <v>7462.5</v>
      </c>
      <c r="F49" s="492">
        <v>111.33333333333333</v>
      </c>
      <c r="G49" s="291"/>
      <c r="H49" s="291"/>
    </row>
    <row r="50" spans="1:8" ht="18" customHeight="1">
      <c r="A50" s="487" t="s">
        <v>162</v>
      </c>
      <c r="B50" s="291"/>
      <c r="C50" s="490">
        <v>12461.3</v>
      </c>
      <c r="D50" s="491">
        <v>110.38367586046401</v>
      </c>
      <c r="E50" s="490">
        <v>36873.1</v>
      </c>
      <c r="F50" s="492">
        <v>111.1680439127711</v>
      </c>
      <c r="G50" s="497"/>
      <c r="H50" s="291"/>
    </row>
    <row r="51" spans="1:8" ht="18" customHeight="1">
      <c r="A51" s="487" t="s">
        <v>168</v>
      </c>
      <c r="B51" s="291"/>
      <c r="C51" s="490">
        <v>167299.8</v>
      </c>
      <c r="D51" s="491">
        <v>194.30289695504717</v>
      </c>
      <c r="E51" s="490">
        <v>404381.19999999995</v>
      </c>
      <c r="F51" s="492">
        <v>214.2601263362392</v>
      </c>
      <c r="G51" s="494"/>
      <c r="H51" s="494"/>
    </row>
    <row r="52" spans="1:8" ht="18" customHeight="1">
      <c r="A52" s="487"/>
      <c r="B52" s="291"/>
      <c r="C52" s="490"/>
      <c r="D52" s="491"/>
      <c r="E52" s="490"/>
      <c r="F52" s="492"/>
      <c r="G52" s="494"/>
      <c r="H52" s="494"/>
    </row>
    <row r="53" spans="1:8" ht="18" customHeight="1">
      <c r="A53" s="487"/>
      <c r="B53" s="291"/>
      <c r="C53" s="275" t="s">
        <v>288</v>
      </c>
      <c r="D53" s="495"/>
      <c r="E53" s="275"/>
      <c r="F53" s="496" t="s">
        <v>290</v>
      </c>
      <c r="G53" s="494"/>
      <c r="H53" s="494"/>
    </row>
    <row r="54" spans="1:13" ht="18" customHeight="1">
      <c r="A54" s="497" t="s">
        <v>34</v>
      </c>
      <c r="B54" s="498" t="s">
        <v>35</v>
      </c>
      <c r="C54" s="499" t="s">
        <v>0</v>
      </c>
      <c r="D54" s="500" t="s">
        <v>79</v>
      </c>
      <c r="E54" s="498" t="s">
        <v>35</v>
      </c>
      <c r="F54" s="501" t="s">
        <v>0</v>
      </c>
      <c r="G54" s="502" t="s">
        <v>79</v>
      </c>
      <c r="H54" s="498" t="s">
        <v>2</v>
      </c>
      <c r="I54" s="479"/>
      <c r="J54" s="479"/>
      <c r="K54" s="480"/>
      <c r="L54" s="478"/>
      <c r="M54" s="481"/>
    </row>
    <row r="55" spans="1:13" ht="18" customHeight="1">
      <c r="A55" s="497" t="s">
        <v>36</v>
      </c>
      <c r="B55" s="503">
        <v>0</v>
      </c>
      <c r="C55" s="504">
        <v>0</v>
      </c>
      <c r="D55" s="505">
        <v>0</v>
      </c>
      <c r="E55" s="506">
        <v>0</v>
      </c>
      <c r="F55" s="504">
        <v>0</v>
      </c>
      <c r="G55" s="505">
        <v>0</v>
      </c>
      <c r="H55" s="507">
        <v>0</v>
      </c>
      <c r="I55" s="483"/>
      <c r="J55" s="482"/>
      <c r="K55" s="483"/>
      <c r="L55" s="484"/>
      <c r="M55" s="477"/>
    </row>
    <row r="56" spans="1:13" ht="18" customHeight="1">
      <c r="A56" s="497" t="s">
        <v>37</v>
      </c>
      <c r="B56" s="508">
        <v>3352</v>
      </c>
      <c r="C56" s="509">
        <v>167299.8</v>
      </c>
      <c r="D56" s="510">
        <v>194.30289695504717</v>
      </c>
      <c r="E56" s="508">
        <v>8103</v>
      </c>
      <c r="F56" s="509">
        <v>404381.2</v>
      </c>
      <c r="G56" s="510">
        <v>214.26012633623915</v>
      </c>
      <c r="H56" s="511">
        <v>1</v>
      </c>
      <c r="I56" s="485"/>
      <c r="J56" s="480"/>
      <c r="K56" s="486"/>
      <c r="L56" s="484"/>
      <c r="M56" s="477"/>
    </row>
    <row r="57" spans="1:13" ht="18" customHeight="1">
      <c r="A57" s="497" t="s">
        <v>38</v>
      </c>
      <c r="B57" s="508">
        <v>3352</v>
      </c>
      <c r="C57" s="509">
        <v>167299.8</v>
      </c>
      <c r="D57" s="510">
        <v>194.30289695504717</v>
      </c>
      <c r="E57" s="512">
        <v>8103</v>
      </c>
      <c r="F57" s="513">
        <v>404381.2</v>
      </c>
      <c r="G57" s="510">
        <v>214.26012633623915</v>
      </c>
      <c r="H57" s="511">
        <v>1</v>
      </c>
      <c r="I57" s="485"/>
      <c r="J57" s="480"/>
      <c r="K57" s="486"/>
      <c r="L57" s="484"/>
      <c r="M57" s="477"/>
    </row>
    <row r="58" spans="1:13" ht="18" customHeight="1">
      <c r="A58" s="497"/>
      <c r="B58" s="514"/>
      <c r="C58" s="515"/>
      <c r="D58" s="516"/>
      <c r="E58" s="514"/>
      <c r="F58" s="517"/>
      <c r="G58" s="502"/>
      <c r="H58" s="518"/>
      <c r="I58" s="485"/>
      <c r="J58" s="480"/>
      <c r="K58" s="486"/>
      <c r="L58" s="484"/>
      <c r="M58" s="477"/>
    </row>
    <row r="59" spans="1:8" ht="18" customHeight="1">
      <c r="A59" s="27"/>
      <c r="B59" s="26"/>
      <c r="C59" s="28"/>
      <c r="D59" s="154"/>
      <c r="E59" s="28"/>
      <c r="F59" s="155"/>
      <c r="G59" s="26"/>
      <c r="H59" s="156"/>
    </row>
    <row r="60" spans="1:8" ht="18" customHeight="1">
      <c r="A60" s="27"/>
      <c r="B60" s="26"/>
      <c r="C60" s="28"/>
      <c r="D60" s="154"/>
      <c r="E60" s="28"/>
      <c r="F60" s="155"/>
      <c r="G60" s="26"/>
      <c r="H60" s="156"/>
    </row>
    <row r="61" spans="1:8" ht="18" customHeight="1">
      <c r="A61" s="27"/>
      <c r="B61" s="26"/>
      <c r="C61" s="28"/>
      <c r="D61" s="154"/>
      <c r="E61" s="28"/>
      <c r="F61" s="155"/>
      <c r="G61" s="26"/>
      <c r="H61" s="156"/>
    </row>
    <row r="62" spans="1:8" ht="18" customHeight="1">
      <c r="A62" s="27"/>
      <c r="B62" s="26"/>
      <c r="C62" s="28"/>
      <c r="D62" s="154"/>
      <c r="E62" s="28"/>
      <c r="F62" s="155"/>
      <c r="G62" s="26"/>
      <c r="H62" s="156"/>
    </row>
    <row r="63" spans="1:8" ht="18" customHeight="1">
      <c r="A63" s="27"/>
      <c r="B63" s="26"/>
      <c r="C63" s="28"/>
      <c r="D63" s="154"/>
      <c r="E63" s="28"/>
      <c r="F63" s="155"/>
      <c r="G63" s="26"/>
      <c r="H63" s="156"/>
    </row>
    <row r="64" spans="1:8" ht="18" customHeight="1">
      <c r="A64" s="27"/>
      <c r="B64" s="26"/>
      <c r="C64" s="28"/>
      <c r="D64" s="154"/>
      <c r="E64" s="28"/>
      <c r="F64" s="155"/>
      <c r="G64" s="26"/>
      <c r="H64" s="156"/>
    </row>
    <row r="65" spans="1:8" ht="18" customHeight="1">
      <c r="A65" s="27"/>
      <c r="B65" s="26"/>
      <c r="C65" s="28"/>
      <c r="D65" s="154"/>
      <c r="E65" s="28"/>
      <c r="F65" s="155"/>
      <c r="G65" s="26"/>
      <c r="H65" s="156"/>
    </row>
    <row r="66" spans="1:8" ht="18" customHeight="1">
      <c r="A66" s="27"/>
      <c r="B66" s="26"/>
      <c r="C66" s="28"/>
      <c r="D66" s="154"/>
      <c r="E66" s="28"/>
      <c r="F66" s="155"/>
      <c r="G66" s="26"/>
      <c r="H66" s="156"/>
    </row>
    <row r="67" spans="1:8" ht="18" customHeight="1">
      <c r="A67" s="27"/>
      <c r="B67" s="26"/>
      <c r="C67" s="28"/>
      <c r="D67" s="154"/>
      <c r="E67" s="28"/>
      <c r="F67" s="155"/>
      <c r="G67" s="26"/>
      <c r="H67" s="156"/>
    </row>
    <row r="68" spans="1:8" ht="18" customHeight="1">
      <c r="A68" s="27"/>
      <c r="B68" s="26"/>
      <c r="C68" s="28"/>
      <c r="D68" s="154"/>
      <c r="E68" s="28"/>
      <c r="F68" s="155"/>
      <c r="G68" s="26"/>
      <c r="H68" s="156"/>
    </row>
    <row r="69" spans="1:8" ht="18" customHeight="1">
      <c r="A69" s="27"/>
      <c r="B69" s="26"/>
      <c r="C69" s="28"/>
      <c r="D69" s="154"/>
      <c r="E69" s="28"/>
      <c r="F69" s="155"/>
      <c r="G69" s="26"/>
      <c r="H69" s="156"/>
    </row>
    <row r="70" spans="1:8" ht="18" customHeight="1">
      <c r="A70" s="27"/>
      <c r="B70" s="26"/>
      <c r="C70" s="28"/>
      <c r="D70" s="154"/>
      <c r="E70" s="28"/>
      <c r="F70" s="155"/>
      <c r="G70" s="26"/>
      <c r="H70" s="156"/>
    </row>
    <row r="71" spans="1:8" ht="18" customHeight="1">
      <c r="A71" s="27"/>
      <c r="B71" s="26"/>
      <c r="C71" s="28"/>
      <c r="D71" s="154"/>
      <c r="E71" s="28"/>
      <c r="F71" s="155"/>
      <c r="G71" s="26"/>
      <c r="H71" s="156"/>
    </row>
    <row r="72" spans="1:8" ht="18" customHeight="1">
      <c r="A72" s="27"/>
      <c r="B72" s="26"/>
      <c r="C72" s="28"/>
      <c r="D72" s="154"/>
      <c r="E72" s="28"/>
      <c r="F72" s="155"/>
      <c r="G72" s="26"/>
      <c r="H72" s="156"/>
    </row>
    <row r="73" spans="1:8" ht="18" customHeight="1">
      <c r="A73" s="27"/>
      <c r="B73" s="26"/>
      <c r="C73" s="28"/>
      <c r="D73" s="154"/>
      <c r="E73" s="28"/>
      <c r="F73" s="155"/>
      <c r="G73" s="26"/>
      <c r="H73" s="156"/>
    </row>
    <row r="74" spans="1:8" ht="18" customHeight="1">
      <c r="A74" s="27"/>
      <c r="B74" s="26"/>
      <c r="C74" s="28"/>
      <c r="D74" s="154"/>
      <c r="E74" s="28"/>
      <c r="F74" s="155"/>
      <c r="G74" s="26"/>
      <c r="H74" s="156"/>
    </row>
    <row r="75" spans="1:8" ht="18" customHeight="1">
      <c r="A75" s="27"/>
      <c r="B75" s="26"/>
      <c r="C75" s="28"/>
      <c r="D75" s="154"/>
      <c r="E75" s="28"/>
      <c r="F75" s="155"/>
      <c r="G75" s="26"/>
      <c r="H75" s="156"/>
    </row>
    <row r="76" spans="1:8" ht="18" customHeight="1">
      <c r="A76" s="27"/>
      <c r="B76" s="26"/>
      <c r="C76" s="28"/>
      <c r="D76" s="154"/>
      <c r="E76" s="28"/>
      <c r="F76" s="155"/>
      <c r="G76" s="26"/>
      <c r="H76" s="156"/>
    </row>
    <row r="77" spans="1:8" ht="18" customHeight="1">
      <c r="A77" s="27"/>
      <c r="B77" s="26"/>
      <c r="C77" s="28"/>
      <c r="D77" s="154"/>
      <c r="E77" s="28"/>
      <c r="F77" s="155"/>
      <c r="G77" s="26"/>
      <c r="H77" s="156"/>
    </row>
    <row r="78" spans="1:8" ht="18" customHeight="1">
      <c r="A78" s="27"/>
      <c r="B78" s="26"/>
      <c r="C78" s="28"/>
      <c r="D78" s="154"/>
      <c r="E78" s="28"/>
      <c r="F78" s="155"/>
      <c r="G78" s="26"/>
      <c r="H78" s="156"/>
    </row>
    <row r="79" spans="1:8" ht="18" customHeight="1">
      <c r="A79" s="27"/>
      <c r="B79" s="26"/>
      <c r="C79" s="28"/>
      <c r="D79" s="154"/>
      <c r="E79" s="28"/>
      <c r="F79" s="155"/>
      <c r="G79" s="26"/>
      <c r="H79" s="156"/>
    </row>
    <row r="80" spans="1:8" ht="18" customHeight="1">
      <c r="A80" s="27"/>
      <c r="B80" s="26"/>
      <c r="C80" s="28"/>
      <c r="D80" s="154"/>
      <c r="E80" s="28"/>
      <c r="F80" s="155"/>
      <c r="G80" s="26"/>
      <c r="H80" s="156"/>
    </row>
    <row r="81" spans="1:8" ht="18" customHeight="1">
      <c r="A81" s="27"/>
      <c r="B81" s="26"/>
      <c r="C81" s="28"/>
      <c r="D81" s="154"/>
      <c r="E81" s="28"/>
      <c r="F81" s="155"/>
      <c r="G81" s="26"/>
      <c r="H81" s="156"/>
    </row>
    <row r="82" spans="1:8" ht="18" customHeight="1">
      <c r="A82" s="27"/>
      <c r="B82" s="26"/>
      <c r="C82" s="28"/>
      <c r="D82" s="154"/>
      <c r="E82" s="28"/>
      <c r="F82" s="155"/>
      <c r="G82" s="26"/>
      <c r="H82" s="156"/>
    </row>
    <row r="83" spans="1:8" ht="18" customHeight="1">
      <c r="A83" s="27"/>
      <c r="B83" s="26"/>
      <c r="C83" s="28"/>
      <c r="D83" s="154"/>
      <c r="E83" s="28"/>
      <c r="F83" s="155"/>
      <c r="G83" s="26"/>
      <c r="H83" s="156"/>
    </row>
    <row r="84" spans="1:8" ht="18" customHeight="1">
      <c r="A84" s="27"/>
      <c r="B84" s="26"/>
      <c r="C84" s="28"/>
      <c r="D84" s="154"/>
      <c r="E84" s="28"/>
      <c r="F84" s="155"/>
      <c r="G84" s="26"/>
      <c r="H84" s="156"/>
    </row>
    <row r="85" spans="1:8" ht="11.25" customHeight="1">
      <c r="A85" s="27"/>
      <c r="B85" s="26"/>
      <c r="C85" s="28"/>
      <c r="D85" s="154"/>
      <c r="E85" s="28"/>
      <c r="F85" s="155"/>
      <c r="G85" s="26"/>
      <c r="H85" s="156"/>
    </row>
    <row r="86" spans="1:8" ht="11.25" customHeight="1">
      <c r="A86" s="27"/>
      <c r="B86" s="26"/>
      <c r="C86" s="28"/>
      <c r="D86" s="154"/>
      <c r="E86" s="28"/>
      <c r="F86" s="155"/>
      <c r="G86" s="26"/>
      <c r="H86" s="156"/>
    </row>
    <row r="87" spans="1:8" ht="11.25" customHeight="1">
      <c r="A87" s="27"/>
      <c r="B87" s="26"/>
      <c r="C87" s="28"/>
      <c r="D87" s="154"/>
      <c r="E87" s="28"/>
      <c r="F87" s="155"/>
      <c r="G87" s="26"/>
      <c r="H87" s="156"/>
    </row>
    <row r="88" spans="1:8" ht="11.25" customHeight="1">
      <c r="A88" s="27"/>
      <c r="B88" s="26"/>
      <c r="C88" s="28"/>
      <c r="D88" s="154"/>
      <c r="E88" s="28"/>
      <c r="F88" s="155"/>
      <c r="G88" s="26"/>
      <c r="H88" s="156"/>
    </row>
    <row r="89" spans="1:8" ht="11.25" customHeight="1">
      <c r="A89" s="27"/>
      <c r="B89" s="26"/>
      <c r="C89" s="28"/>
      <c r="D89" s="154"/>
      <c r="E89" s="28"/>
      <c r="F89" s="155"/>
      <c r="G89" s="26"/>
      <c r="H89" s="156"/>
    </row>
    <row r="90" spans="1:8" ht="11.25" customHeight="1">
      <c r="A90" s="27"/>
      <c r="B90" s="26"/>
      <c r="C90" s="28"/>
      <c r="D90" s="154"/>
      <c r="E90" s="28"/>
      <c r="F90" s="155"/>
      <c r="G90" s="26"/>
      <c r="H90" s="156"/>
    </row>
    <row r="91" spans="1:8" ht="11.25" customHeight="1">
      <c r="A91" s="27"/>
      <c r="B91" s="26"/>
      <c r="C91" s="28"/>
      <c r="D91" s="154"/>
      <c r="E91" s="28"/>
      <c r="F91" s="155"/>
      <c r="G91" s="26"/>
      <c r="H91" s="156"/>
    </row>
    <row r="92" spans="1:8" ht="11.25" customHeight="1">
      <c r="A92" s="27"/>
      <c r="B92" s="26"/>
      <c r="C92" s="28"/>
      <c r="D92" s="154"/>
      <c r="E92" s="28"/>
      <c r="F92" s="155"/>
      <c r="G92" s="26"/>
      <c r="H92" s="156"/>
    </row>
    <row r="93" spans="1:8" ht="11.25" customHeight="1">
      <c r="A93" s="27"/>
      <c r="B93" s="26"/>
      <c r="C93" s="157"/>
      <c r="D93" s="158"/>
      <c r="E93" s="157"/>
      <c r="F93" s="159"/>
      <c r="G93" s="26"/>
      <c r="H93" s="156"/>
    </row>
    <row r="94" spans="1:8" ht="11.25" customHeight="1">
      <c r="A94" s="29"/>
      <c r="B94" s="30"/>
      <c r="C94" s="31"/>
      <c r="D94" s="160"/>
      <c r="E94" s="31"/>
      <c r="F94" s="161"/>
      <c r="G94" s="26"/>
      <c r="H94" s="156"/>
    </row>
    <row r="95" spans="1:8" ht="11.25" customHeight="1">
      <c r="A95" s="32"/>
      <c r="B95" s="30"/>
      <c r="C95" s="31"/>
      <c r="D95" s="160"/>
      <c r="E95" s="31"/>
      <c r="F95" s="161"/>
      <c r="G95" s="26"/>
      <c r="H95" s="156"/>
    </row>
    <row r="96" spans="1:8" ht="11.25" customHeight="1">
      <c r="A96" s="32"/>
      <c r="B96" s="30"/>
      <c r="C96" s="31"/>
      <c r="D96" s="160"/>
      <c r="E96" s="31"/>
      <c r="F96" s="162"/>
      <c r="G96" s="26"/>
      <c r="H96" s="156"/>
    </row>
    <row r="97" spans="1:8" ht="11.25" customHeight="1">
      <c r="A97" s="29"/>
      <c r="B97" s="30"/>
      <c r="C97" s="163"/>
      <c r="D97" s="164"/>
      <c r="E97" s="165"/>
      <c r="F97" s="166"/>
      <c r="G97" s="26"/>
      <c r="H97" s="156"/>
    </row>
    <row r="98" spans="1:8" ht="11.25" customHeight="1">
      <c r="A98" s="29"/>
      <c r="B98" s="30"/>
      <c r="C98" s="33"/>
      <c r="D98" s="167"/>
      <c r="E98" s="33"/>
      <c r="F98" s="168"/>
      <c r="G98" s="26"/>
      <c r="H98" s="156"/>
    </row>
    <row r="99" spans="1:8" ht="11.25" customHeight="1">
      <c r="A99" s="29"/>
      <c r="B99" s="30"/>
      <c r="C99" s="33"/>
      <c r="D99" s="167"/>
      <c r="E99" s="31"/>
      <c r="F99" s="169"/>
      <c r="G99" s="26"/>
      <c r="H99" s="156"/>
    </row>
    <row r="100" spans="1:8" ht="11.25" customHeight="1">
      <c r="A100" s="29"/>
      <c r="B100" s="30"/>
      <c r="C100" s="31"/>
      <c r="D100" s="160"/>
      <c r="E100" s="31"/>
      <c r="F100" s="169"/>
      <c r="G100" s="26"/>
      <c r="H100" s="156"/>
    </row>
    <row r="101" spans="1:8" ht="11.25" customHeight="1">
      <c r="A101" s="29"/>
      <c r="B101" s="30"/>
      <c r="C101" s="31"/>
      <c r="D101" s="160"/>
      <c r="E101" s="31"/>
      <c r="F101" s="169"/>
      <c r="G101" s="26"/>
      <c r="H101" s="156"/>
    </row>
    <row r="102" spans="1:8" ht="11.25" customHeight="1">
      <c r="A102" s="32"/>
      <c r="B102" s="30"/>
      <c r="C102" s="31"/>
      <c r="D102" s="160"/>
      <c r="E102" s="31"/>
      <c r="F102" s="162"/>
      <c r="G102" s="26"/>
      <c r="H102" s="156"/>
    </row>
    <row r="103" spans="1:8" ht="11.25" customHeight="1">
      <c r="A103" s="29"/>
      <c r="B103" s="30"/>
      <c r="C103" s="33"/>
      <c r="D103" s="167"/>
      <c r="E103" s="33"/>
      <c r="F103" s="170"/>
      <c r="G103" s="26"/>
      <c r="H103" s="156"/>
    </row>
    <row r="104" spans="1:8" ht="11.25" customHeight="1">
      <c r="A104" s="29"/>
      <c r="B104" s="30"/>
      <c r="C104" s="31"/>
      <c r="D104" s="160"/>
      <c r="E104" s="31"/>
      <c r="F104" s="162"/>
      <c r="G104" s="26"/>
      <c r="H104" s="156"/>
    </row>
    <row r="105" spans="1:8" ht="11.25" customHeight="1">
      <c r="A105" s="29"/>
      <c r="B105" s="30"/>
      <c r="C105" s="31"/>
      <c r="D105" s="160"/>
      <c r="E105" s="31"/>
      <c r="F105" s="162"/>
      <c r="G105" s="26"/>
      <c r="H105" s="156"/>
    </row>
    <row r="106" spans="1:8" ht="11.25" customHeight="1">
      <c r="A106" s="29"/>
      <c r="B106" s="30"/>
      <c r="C106" s="31"/>
      <c r="D106" s="160"/>
      <c r="E106" s="31"/>
      <c r="F106" s="162"/>
      <c r="G106" s="26"/>
      <c r="H106" s="156"/>
    </row>
    <row r="107" spans="1:8" ht="11.25" customHeight="1">
      <c r="A107" s="32"/>
      <c r="B107" s="30"/>
      <c r="C107" s="31"/>
      <c r="D107" s="160"/>
      <c r="E107" s="31"/>
      <c r="F107" s="161"/>
      <c r="G107" s="26"/>
      <c r="H107" s="156"/>
    </row>
    <row r="108" spans="1:8" ht="11.25" customHeight="1">
      <c r="A108" s="29"/>
      <c r="B108" s="30"/>
      <c r="C108" s="163"/>
      <c r="D108" s="164"/>
      <c r="E108" s="28"/>
      <c r="F108" s="166"/>
      <c r="G108" s="26"/>
      <c r="H108" s="156"/>
    </row>
    <row r="109" spans="1:8" ht="11.25" customHeight="1">
      <c r="A109" s="29"/>
      <c r="B109" s="30"/>
      <c r="C109" s="33"/>
      <c r="D109" s="167"/>
      <c r="E109" s="31"/>
      <c r="F109" s="162"/>
      <c r="G109" s="26"/>
      <c r="H109" s="156"/>
    </row>
    <row r="110" spans="1:8" ht="11.25" customHeight="1">
      <c r="A110" s="29"/>
      <c r="B110" s="30"/>
      <c r="C110" s="31"/>
      <c r="D110" s="160"/>
      <c r="E110" s="31"/>
      <c r="F110" s="162"/>
      <c r="G110" s="26"/>
      <c r="H110" s="156"/>
    </row>
    <row r="111" spans="1:8" ht="11.25" customHeight="1">
      <c r="A111" s="29"/>
      <c r="B111" s="30"/>
      <c r="C111" s="31"/>
      <c r="D111" s="160"/>
      <c r="E111" s="31"/>
      <c r="F111" s="162"/>
      <c r="G111" s="26"/>
      <c r="H111" s="156"/>
    </row>
    <row r="112" spans="1:8" ht="11.25" customHeight="1">
      <c r="A112" s="29"/>
      <c r="B112" s="30"/>
      <c r="C112" s="31"/>
      <c r="D112" s="160"/>
      <c r="E112" s="171"/>
      <c r="F112" s="161"/>
      <c r="G112" s="31"/>
      <c r="H112" s="156"/>
    </row>
    <row r="113" spans="1:9" ht="11.25" customHeight="1">
      <c r="A113" s="172"/>
      <c r="B113" s="173"/>
      <c r="C113" s="174"/>
      <c r="D113" s="175"/>
      <c r="E113" s="174"/>
      <c r="F113" s="176"/>
      <c r="G113" s="177"/>
      <c r="H113" s="178"/>
      <c r="I113" s="151"/>
    </row>
    <row r="114" spans="1:9" ht="11.25" customHeight="1">
      <c r="A114" s="29"/>
      <c r="B114" s="179"/>
      <c r="C114" s="180"/>
      <c r="D114" s="167"/>
      <c r="E114" s="179"/>
      <c r="F114" s="180"/>
      <c r="G114" s="167"/>
      <c r="H114" s="167"/>
      <c r="I114" s="151"/>
    </row>
    <row r="115" spans="1:9" ht="11.25" customHeight="1">
      <c r="A115" s="29"/>
      <c r="B115" s="181"/>
      <c r="C115" s="182"/>
      <c r="D115" s="160"/>
      <c r="E115" s="181"/>
      <c r="F115" s="183"/>
      <c r="G115" s="184"/>
      <c r="H115" s="185"/>
      <c r="I115" s="151"/>
    </row>
    <row r="116" spans="1:8" ht="11.25" customHeight="1">
      <c r="A116" s="29"/>
      <c r="B116" s="181"/>
      <c r="C116" s="182"/>
      <c r="D116" s="160"/>
      <c r="E116" s="181"/>
      <c r="F116" s="183"/>
      <c r="G116" s="184"/>
      <c r="H116" s="185"/>
    </row>
    <row r="117" spans="1:8" ht="11.25" customHeight="1">
      <c r="A117" s="29"/>
      <c r="B117" s="186"/>
      <c r="C117" s="31"/>
      <c r="D117" s="160"/>
      <c r="E117" s="186"/>
      <c r="F117" s="187"/>
      <c r="G117" s="161"/>
      <c r="H117" s="188"/>
    </row>
    <row r="118" spans="1:8" ht="11.25" customHeight="1">
      <c r="A118" s="59"/>
      <c r="B118" s="60"/>
      <c r="C118" s="61"/>
      <c r="D118" s="62"/>
      <c r="E118" s="63"/>
      <c r="F118" s="64"/>
      <c r="G118" s="107"/>
      <c r="H118" s="60"/>
    </row>
    <row r="119" spans="1:8" ht="11.25" customHeight="1">
      <c r="A119" s="59"/>
      <c r="B119" s="60"/>
      <c r="C119" s="61"/>
      <c r="D119" s="62"/>
      <c r="E119" s="63"/>
      <c r="F119" s="64"/>
      <c r="G119" s="107"/>
      <c r="H119" s="60"/>
    </row>
    <row r="120" spans="1:8" ht="11.25" customHeight="1">
      <c r="A120" s="59"/>
      <c r="B120" s="60"/>
      <c r="C120" s="61"/>
      <c r="D120" s="62"/>
      <c r="E120" s="63"/>
      <c r="F120" s="64"/>
      <c r="G120" s="107"/>
      <c r="H120" s="60"/>
    </row>
    <row r="121" spans="1:8" ht="11.25" customHeight="1">
      <c r="A121" s="59"/>
      <c r="B121" s="60"/>
      <c r="C121" s="61"/>
      <c r="D121" s="62"/>
      <c r="E121" s="63"/>
      <c r="F121" s="64"/>
      <c r="G121" s="107"/>
      <c r="H121" s="60"/>
    </row>
    <row r="122" spans="1:8" ht="11.25" customHeight="1">
      <c r="A122" s="59"/>
      <c r="B122" s="60"/>
      <c r="C122" s="61"/>
      <c r="D122" s="62"/>
      <c r="E122" s="63"/>
      <c r="F122" s="64"/>
      <c r="G122" s="107"/>
      <c r="H122" s="60"/>
    </row>
    <row r="123" spans="1:8" ht="11.25" customHeight="1">
      <c r="A123" s="59"/>
      <c r="B123" s="60"/>
      <c r="C123" s="61"/>
      <c r="D123" s="62"/>
      <c r="E123" s="63"/>
      <c r="F123" s="64"/>
      <c r="G123" s="107"/>
      <c r="H123" s="60"/>
    </row>
    <row r="124" spans="1:8" ht="11.25" customHeight="1">
      <c r="A124" s="59"/>
      <c r="B124" s="60"/>
      <c r="C124" s="61"/>
      <c r="D124" s="62"/>
      <c r="E124" s="63"/>
      <c r="F124" s="64"/>
      <c r="G124" s="107"/>
      <c r="H124" s="60"/>
    </row>
    <row r="125" spans="1:8" ht="11.25" customHeight="1">
      <c r="A125" s="59"/>
      <c r="B125" s="60"/>
      <c r="C125" s="61"/>
      <c r="D125" s="62"/>
      <c r="E125" s="63"/>
      <c r="F125" s="64"/>
      <c r="G125" s="107"/>
      <c r="H125" s="60"/>
    </row>
    <row r="126" spans="1:8" ht="11.25" customHeight="1">
      <c r="A126" s="59"/>
      <c r="B126" s="60"/>
      <c r="C126" s="61"/>
      <c r="D126" s="62"/>
      <c r="E126" s="63"/>
      <c r="F126" s="64"/>
      <c r="G126" s="107"/>
      <c r="H126" s="60"/>
    </row>
    <row r="127" spans="1:8" ht="11.25" customHeight="1">
      <c r="A127" s="59"/>
      <c r="B127" s="60"/>
      <c r="C127" s="61"/>
      <c r="D127" s="62"/>
      <c r="E127" s="63"/>
      <c r="F127" s="64"/>
      <c r="G127" s="107"/>
      <c r="H127" s="60"/>
    </row>
    <row r="128" spans="1:8" ht="11.25" customHeight="1">
      <c r="A128" s="59"/>
      <c r="B128" s="60"/>
      <c r="C128" s="61"/>
      <c r="D128" s="62"/>
      <c r="E128" s="63"/>
      <c r="F128" s="64"/>
      <c r="G128" s="107"/>
      <c r="H128" s="60"/>
    </row>
    <row r="129" spans="1:8" ht="11.25" customHeight="1">
      <c r="A129" s="59"/>
      <c r="B129" s="60"/>
      <c r="C129" s="61"/>
      <c r="D129" s="62"/>
      <c r="E129" s="63"/>
      <c r="F129" s="64"/>
      <c r="G129" s="107"/>
      <c r="H129" s="60"/>
    </row>
    <row r="130" spans="1:8" ht="11.25" customHeight="1">
      <c r="A130" s="59"/>
      <c r="B130" s="60"/>
      <c r="C130" s="61"/>
      <c r="D130" s="62"/>
      <c r="E130" s="63"/>
      <c r="F130" s="64"/>
      <c r="G130" s="107"/>
      <c r="H130" s="60"/>
    </row>
    <row r="131" spans="1:8" ht="11.25" customHeight="1">
      <c r="A131" s="59"/>
      <c r="B131" s="60"/>
      <c r="C131" s="61"/>
      <c r="D131" s="62"/>
      <c r="E131" s="63"/>
      <c r="F131" s="64"/>
      <c r="G131" s="107"/>
      <c r="H131" s="60"/>
    </row>
    <row r="132" spans="1:8" ht="11.25" customHeight="1">
      <c r="A132" s="59"/>
      <c r="B132" s="60"/>
      <c r="C132" s="61"/>
      <c r="D132" s="62"/>
      <c r="E132" s="63"/>
      <c r="F132" s="64"/>
      <c r="G132" s="107"/>
      <c r="H132" s="60"/>
    </row>
    <row r="133" spans="1:8" ht="11.25" customHeight="1">
      <c r="A133" s="59"/>
      <c r="B133" s="60"/>
      <c r="C133" s="61"/>
      <c r="D133" s="62"/>
      <c r="E133" s="63"/>
      <c r="F133" s="64"/>
      <c r="G133" s="107"/>
      <c r="H133" s="60"/>
    </row>
    <row r="134" spans="1:8" ht="11.25" customHeight="1">
      <c r="A134" s="59"/>
      <c r="B134" s="60"/>
      <c r="C134" s="61"/>
      <c r="D134" s="62"/>
      <c r="E134" s="63"/>
      <c r="F134" s="64"/>
      <c r="G134" s="107"/>
      <c r="H134" s="60"/>
    </row>
    <row r="135" spans="1:8" ht="11.25" customHeight="1">
      <c r="A135" s="59"/>
      <c r="B135" s="60"/>
      <c r="C135" s="61"/>
      <c r="D135" s="62"/>
      <c r="E135" s="63"/>
      <c r="F135" s="64"/>
      <c r="G135" s="107"/>
      <c r="H135" s="60"/>
    </row>
    <row r="136" spans="1:8" ht="11.25" customHeight="1">
      <c r="A136" s="59"/>
      <c r="B136" s="60"/>
      <c r="C136" s="61"/>
      <c r="D136" s="62"/>
      <c r="E136" s="63"/>
      <c r="F136" s="64"/>
      <c r="G136" s="107"/>
      <c r="H136" s="60"/>
    </row>
    <row r="137" spans="1:8" ht="11.25" customHeight="1">
      <c r="A137" s="59"/>
      <c r="B137" s="60"/>
      <c r="C137" s="61"/>
      <c r="D137" s="62"/>
      <c r="E137" s="63"/>
      <c r="F137" s="64"/>
      <c r="G137" s="107"/>
      <c r="H137" s="60"/>
    </row>
    <row r="138" spans="1:8" ht="11.25" customHeight="1">
      <c r="A138" s="59"/>
      <c r="B138" s="60"/>
      <c r="C138" s="61"/>
      <c r="D138" s="62"/>
      <c r="E138" s="63"/>
      <c r="F138" s="64"/>
      <c r="G138" s="107"/>
      <c r="H138" s="60"/>
    </row>
    <row r="139" spans="1:8" ht="11.25" customHeight="1">
      <c r="A139" s="59"/>
      <c r="B139" s="60"/>
      <c r="C139" s="61"/>
      <c r="D139" s="62"/>
      <c r="E139" s="63"/>
      <c r="F139" s="64"/>
      <c r="G139" s="107"/>
      <c r="H139" s="60"/>
    </row>
    <row r="140" spans="1:8" ht="11.25" customHeight="1">
      <c r="A140" s="59"/>
      <c r="B140" s="60"/>
      <c r="C140" s="61"/>
      <c r="D140" s="62"/>
      <c r="E140" s="63"/>
      <c r="F140" s="64"/>
      <c r="G140" s="107"/>
      <c r="H140" s="60"/>
    </row>
    <row r="141" spans="1:8" ht="11.25" customHeight="1">
      <c r="A141" s="59"/>
      <c r="B141" s="60"/>
      <c r="C141" s="61"/>
      <c r="D141" s="62"/>
      <c r="E141" s="63"/>
      <c r="F141" s="64"/>
      <c r="G141" s="107"/>
      <c r="H141" s="60"/>
    </row>
    <row r="142" spans="1:8" ht="11.25" customHeight="1">
      <c r="A142" s="59"/>
      <c r="B142" s="60"/>
      <c r="C142" s="61"/>
      <c r="D142" s="62"/>
      <c r="E142" s="63"/>
      <c r="F142" s="64"/>
      <c r="G142" s="107"/>
      <c r="H142" s="60"/>
    </row>
    <row r="143" spans="1:8" ht="11.25" customHeight="1">
      <c r="A143" s="59"/>
      <c r="B143" s="60"/>
      <c r="C143" s="61"/>
      <c r="D143" s="62"/>
      <c r="E143" s="63"/>
      <c r="F143" s="64"/>
      <c r="G143" s="107"/>
      <c r="H143" s="60"/>
    </row>
    <row r="144" spans="1:8" ht="11.25" customHeight="1">
      <c r="A144" s="59"/>
      <c r="B144" s="60"/>
      <c r="C144" s="61"/>
      <c r="D144" s="62"/>
      <c r="E144" s="63"/>
      <c r="F144" s="64"/>
      <c r="G144" s="107"/>
      <c r="H144" s="60"/>
    </row>
    <row r="145" spans="1:8" ht="11.25" customHeight="1">
      <c r="A145" s="59"/>
      <c r="B145" s="60"/>
      <c r="C145" s="61"/>
      <c r="D145" s="62"/>
      <c r="E145" s="63"/>
      <c r="F145" s="64"/>
      <c r="G145" s="107"/>
      <c r="H145" s="60"/>
    </row>
    <row r="146" spans="1:8" ht="11.25" customHeight="1">
      <c r="A146" s="59"/>
      <c r="B146" s="60"/>
      <c r="C146" s="61"/>
      <c r="D146" s="62"/>
      <c r="E146" s="63"/>
      <c r="F146" s="64"/>
      <c r="G146" s="107"/>
      <c r="H146" s="60"/>
    </row>
    <row r="147" spans="1:8" ht="11.25" customHeight="1">
      <c r="A147" s="59"/>
      <c r="B147" s="60"/>
      <c r="C147" s="61"/>
      <c r="D147" s="62"/>
      <c r="E147" s="63"/>
      <c r="F147" s="64"/>
      <c r="G147" s="107"/>
      <c r="H147" s="60"/>
    </row>
    <row r="148" spans="1:8" ht="11.25" customHeight="1">
      <c r="A148" s="59"/>
      <c r="B148" s="60"/>
      <c r="C148" s="61"/>
      <c r="D148" s="62"/>
      <c r="E148" s="63"/>
      <c r="F148" s="64"/>
      <c r="G148" s="107"/>
      <c r="H148" s="60"/>
    </row>
    <row r="149" spans="1:8" ht="11.25" customHeight="1">
      <c r="A149" s="59"/>
      <c r="B149" s="60"/>
      <c r="C149" s="61"/>
      <c r="D149" s="62"/>
      <c r="E149" s="63"/>
      <c r="F149" s="64"/>
      <c r="G149" s="107"/>
      <c r="H149" s="60"/>
    </row>
    <row r="150" spans="1:8" ht="11.25" customHeight="1">
      <c r="A150" s="59"/>
      <c r="B150" s="60"/>
      <c r="C150" s="61"/>
      <c r="D150" s="62"/>
      <c r="E150" s="63"/>
      <c r="F150" s="64"/>
      <c r="G150" s="107"/>
      <c r="H150" s="60"/>
    </row>
    <row r="151" spans="1:8" ht="11.25" customHeight="1">
      <c r="A151" s="59"/>
      <c r="B151" s="60"/>
      <c r="C151" s="61"/>
      <c r="D151" s="62"/>
      <c r="E151" s="63"/>
      <c r="F151" s="64"/>
      <c r="G151" s="107"/>
      <c r="H151" s="60"/>
    </row>
    <row r="152" spans="1:8" ht="11.25" customHeight="1">
      <c r="A152" s="59"/>
      <c r="B152" s="60"/>
      <c r="C152" s="61"/>
      <c r="D152" s="62"/>
      <c r="E152" s="63"/>
      <c r="F152" s="64"/>
      <c r="G152" s="107"/>
      <c r="H152" s="60"/>
    </row>
    <row r="153" spans="1:8" ht="11.25" customHeight="1">
      <c r="A153" s="59"/>
      <c r="B153" s="60"/>
      <c r="C153" s="61"/>
      <c r="D153" s="62"/>
      <c r="E153" s="63"/>
      <c r="F153" s="64"/>
      <c r="G153" s="107"/>
      <c r="H153" s="60"/>
    </row>
    <row r="154" spans="1:8" ht="11.25" customHeight="1">
      <c r="A154" s="59"/>
      <c r="B154" s="60"/>
      <c r="C154" s="61"/>
      <c r="D154" s="62"/>
      <c r="E154" s="63"/>
      <c r="F154" s="64"/>
      <c r="G154" s="107"/>
      <c r="H154" s="60"/>
    </row>
    <row r="155" spans="1:8" ht="11.25" customHeight="1">
      <c r="A155" s="59"/>
      <c r="B155" s="60"/>
      <c r="C155" s="61"/>
      <c r="D155" s="62"/>
      <c r="E155" s="63"/>
      <c r="F155" s="64"/>
      <c r="G155" s="107"/>
      <c r="H155" s="60"/>
    </row>
    <row r="156" spans="1:8" ht="11.25" customHeight="1">
      <c r="A156" s="59"/>
      <c r="B156" s="60"/>
      <c r="C156" s="61"/>
      <c r="D156" s="62"/>
      <c r="E156" s="63"/>
      <c r="F156" s="64"/>
      <c r="G156" s="107"/>
      <c r="H156" s="60"/>
    </row>
    <row r="157" spans="1:8" ht="11.25" customHeight="1">
      <c r="A157" s="59"/>
      <c r="B157" s="60"/>
      <c r="C157" s="61"/>
      <c r="D157" s="62"/>
      <c r="E157" s="63"/>
      <c r="F157" s="64"/>
      <c r="G157" s="107"/>
      <c r="H157" s="60"/>
    </row>
    <row r="158" spans="1:8" ht="11.25" customHeight="1">
      <c r="A158" s="59"/>
      <c r="B158" s="60"/>
      <c r="C158" s="61"/>
      <c r="D158" s="62"/>
      <c r="E158" s="61"/>
      <c r="F158" s="64"/>
      <c r="G158" s="107"/>
      <c r="H158" s="60"/>
    </row>
    <row r="159" spans="1:8" ht="11.25" customHeight="1">
      <c r="A159" s="59"/>
      <c r="B159" s="70"/>
      <c r="C159" s="61"/>
      <c r="D159" s="62"/>
      <c r="E159" s="63"/>
      <c r="F159" s="64"/>
      <c r="G159" s="107"/>
      <c r="H159" s="60"/>
    </row>
    <row r="160" spans="1:8" ht="11.25" customHeight="1">
      <c r="A160" s="59"/>
      <c r="B160" s="70"/>
      <c r="C160" s="71"/>
      <c r="D160" s="72"/>
      <c r="E160" s="73"/>
      <c r="F160" s="58"/>
      <c r="G160" s="107"/>
      <c r="H160" s="60"/>
    </row>
    <row r="161" spans="1:8" ht="11.25" customHeight="1">
      <c r="A161" s="59"/>
      <c r="B161" s="70"/>
      <c r="C161" s="71"/>
      <c r="D161" s="72"/>
      <c r="E161" s="73"/>
      <c r="F161" s="58"/>
      <c r="G161" s="107"/>
      <c r="H161" s="60"/>
    </row>
    <row r="162" spans="1:8" ht="11.25" customHeight="1">
      <c r="A162" s="69"/>
      <c r="B162" s="70"/>
      <c r="C162" s="71"/>
      <c r="D162" s="72"/>
      <c r="E162" s="73"/>
      <c r="F162" s="58"/>
      <c r="G162" s="107"/>
      <c r="H162" s="60"/>
    </row>
    <row r="163" spans="1:8" ht="11.25" customHeight="1">
      <c r="A163" s="69"/>
      <c r="B163" s="70"/>
      <c r="C163" s="71"/>
      <c r="D163" s="72"/>
      <c r="E163" s="73"/>
      <c r="F163" s="58"/>
      <c r="G163" s="107"/>
      <c r="H163" s="60"/>
    </row>
    <row r="164" spans="1:8" ht="11.25" customHeight="1">
      <c r="A164" s="59"/>
      <c r="B164" s="60"/>
      <c r="C164" s="61"/>
      <c r="D164" s="62"/>
      <c r="E164" s="63"/>
      <c r="F164" s="64"/>
      <c r="G164" s="107"/>
      <c r="H164" s="60"/>
    </row>
    <row r="165" spans="1:8" ht="11.25" customHeight="1">
      <c r="A165" s="59"/>
      <c r="B165" s="60"/>
      <c r="C165" s="61"/>
      <c r="D165" s="62"/>
      <c r="E165" s="63"/>
      <c r="F165" s="64"/>
      <c r="G165" s="107"/>
      <c r="H165" s="60"/>
    </row>
    <row r="166" spans="1:8" ht="11.25" customHeight="1">
      <c r="A166" s="59"/>
      <c r="B166" s="70"/>
      <c r="C166" s="61"/>
      <c r="D166" s="62"/>
      <c r="E166" s="73"/>
      <c r="F166" s="58"/>
      <c r="G166" s="107"/>
      <c r="H166" s="60"/>
    </row>
    <row r="167" spans="1:8" ht="11.25" customHeight="1">
      <c r="A167" s="59"/>
      <c r="B167" s="70"/>
      <c r="C167" s="71"/>
      <c r="D167" s="72"/>
      <c r="E167" s="73"/>
      <c r="F167" s="58"/>
      <c r="G167" s="107"/>
      <c r="H167" s="60"/>
    </row>
    <row r="168" spans="1:8" ht="11.25" customHeight="1">
      <c r="A168" s="69"/>
      <c r="B168" s="60"/>
      <c r="C168" s="65"/>
      <c r="D168" s="66"/>
      <c r="E168" s="67"/>
      <c r="F168" s="68"/>
      <c r="G168" s="107"/>
      <c r="H168" s="60"/>
    </row>
    <row r="169" spans="1:8" ht="11.25" customHeight="1">
      <c r="A169" s="69"/>
      <c r="B169" s="70"/>
      <c r="C169" s="71"/>
      <c r="D169" s="72"/>
      <c r="E169" s="73"/>
      <c r="F169" s="58"/>
      <c r="G169" s="107"/>
      <c r="H169" s="60"/>
    </row>
    <row r="170" spans="1:8" ht="11.25" customHeight="1">
      <c r="A170" s="59"/>
      <c r="B170" s="70"/>
      <c r="C170" s="61"/>
      <c r="D170" s="62"/>
      <c r="E170" s="63"/>
      <c r="F170" s="64"/>
      <c r="G170" s="107"/>
      <c r="H170" s="63"/>
    </row>
    <row r="171" spans="1:8" ht="11.25" customHeight="1">
      <c r="A171" s="59"/>
      <c r="B171" s="104"/>
      <c r="C171" s="63"/>
      <c r="D171" s="64"/>
      <c r="E171" s="67"/>
      <c r="F171" s="68"/>
      <c r="G171" s="78"/>
      <c r="H171" s="63"/>
    </row>
    <row r="172" spans="1:8" ht="11.25" customHeight="1">
      <c r="A172" s="59"/>
      <c r="B172" s="104"/>
      <c r="C172" s="73"/>
      <c r="D172" s="58"/>
      <c r="E172" s="73"/>
      <c r="F172" s="58"/>
      <c r="G172" s="78"/>
      <c r="H172" s="63"/>
    </row>
    <row r="173" spans="1:8" ht="11.25" customHeight="1">
      <c r="A173" s="69"/>
      <c r="B173" s="104"/>
      <c r="C173" s="73"/>
      <c r="D173" s="58"/>
      <c r="E173" s="114"/>
      <c r="F173" s="89"/>
      <c r="G173" s="60"/>
      <c r="H173" s="78"/>
    </row>
    <row r="174" spans="1:8" ht="11.25" customHeight="1">
      <c r="A174" s="69"/>
      <c r="B174" s="104"/>
      <c r="C174" s="73"/>
      <c r="D174" s="58"/>
      <c r="E174" s="88"/>
      <c r="F174" s="89"/>
      <c r="G174" s="78"/>
      <c r="H174" s="63"/>
    </row>
    <row r="175" spans="1:8" ht="11.25" customHeight="1">
      <c r="A175" s="117"/>
      <c r="B175" s="130"/>
      <c r="C175" s="131"/>
      <c r="D175" s="132"/>
      <c r="E175" s="133"/>
      <c r="F175" s="134"/>
      <c r="G175" s="108"/>
      <c r="H175" s="105"/>
    </row>
    <row r="176" spans="1:8" ht="11.25" customHeight="1">
      <c r="A176" s="117"/>
      <c r="B176" s="106"/>
      <c r="C176" s="131"/>
      <c r="D176" s="132"/>
      <c r="E176" s="115"/>
      <c r="F176" s="116"/>
      <c r="G176" s="109"/>
      <c r="H176" s="110"/>
    </row>
    <row r="177" spans="1:8" ht="11.25" customHeight="1">
      <c r="A177" s="59"/>
      <c r="B177" s="105"/>
      <c r="C177" s="67"/>
      <c r="D177" s="68"/>
      <c r="E177" s="135"/>
      <c r="F177" s="127"/>
      <c r="G177" s="8"/>
      <c r="H177" s="111"/>
    </row>
    <row r="178" spans="1:8" ht="11.25" customHeight="1">
      <c r="A178" s="98"/>
      <c r="B178" s="118"/>
      <c r="C178" s="119"/>
      <c r="D178" s="120"/>
      <c r="E178" s="118"/>
      <c r="F178" s="136"/>
      <c r="G178" s="120"/>
      <c r="H178" s="121"/>
    </row>
    <row r="179" spans="1:8" ht="11.25" customHeight="1">
      <c r="A179" s="98"/>
      <c r="B179" s="125"/>
      <c r="C179" s="141"/>
      <c r="D179" s="123"/>
      <c r="E179" s="142"/>
      <c r="F179" s="124"/>
      <c r="G179" s="112"/>
      <c r="H179" s="113"/>
    </row>
    <row r="180" spans="1:8" ht="11.25" customHeight="1">
      <c r="A180" s="59"/>
      <c r="B180" s="143"/>
      <c r="C180" s="129"/>
      <c r="D180" s="144"/>
      <c r="E180" s="143"/>
      <c r="F180" s="129"/>
      <c r="G180" s="145"/>
      <c r="H180" s="146"/>
    </row>
    <row r="181" spans="1:8" ht="11.25" customHeight="1">
      <c r="A181" s="59"/>
      <c r="B181" s="137"/>
      <c r="C181" s="138"/>
      <c r="D181" s="139"/>
      <c r="E181" s="83"/>
      <c r="F181" s="79"/>
      <c r="G181" s="107"/>
      <c r="H181" s="140"/>
    </row>
    <row r="182" spans="1:8" ht="11.25" customHeight="1">
      <c r="A182" s="59"/>
      <c r="B182" s="70"/>
      <c r="C182" s="126"/>
      <c r="D182" s="72"/>
      <c r="E182" s="73"/>
      <c r="F182" s="88"/>
      <c r="G182" s="122"/>
      <c r="H182" s="128"/>
    </row>
    <row r="183" spans="1:8" ht="11.25" customHeight="1">
      <c r="A183" s="59"/>
      <c r="B183" s="70"/>
      <c r="C183" s="126"/>
      <c r="D183" s="72"/>
      <c r="E183" s="73"/>
      <c r="F183" s="88"/>
      <c r="G183" s="122"/>
      <c r="H183" s="128"/>
    </row>
    <row r="184" spans="1:8" ht="11.25" customHeight="1">
      <c r="A184" s="59"/>
      <c r="B184" s="60"/>
      <c r="C184" s="61"/>
      <c r="D184" s="62"/>
      <c r="E184" s="63"/>
      <c r="F184" s="64"/>
      <c r="G184" s="53"/>
      <c r="H184" s="52"/>
    </row>
    <row r="185" spans="1:8" ht="11.25" customHeight="1">
      <c r="A185" s="59"/>
      <c r="B185" s="60"/>
      <c r="C185" s="61"/>
      <c r="D185" s="62"/>
      <c r="E185" s="63"/>
      <c r="F185" s="64"/>
      <c r="G185" s="53"/>
      <c r="H185" s="52"/>
    </row>
    <row r="186" spans="1:8" ht="11.25" customHeight="1">
      <c r="A186" s="59"/>
      <c r="B186" s="60"/>
      <c r="C186" s="61"/>
      <c r="D186" s="62"/>
      <c r="E186" s="63"/>
      <c r="F186" s="64"/>
      <c r="G186" s="53"/>
      <c r="H186" s="52"/>
    </row>
    <row r="187" spans="1:8" ht="11.25" customHeight="1">
      <c r="A187" s="59"/>
      <c r="B187" s="60"/>
      <c r="C187" s="61"/>
      <c r="D187" s="62"/>
      <c r="E187" s="63"/>
      <c r="F187" s="64"/>
      <c r="G187" s="53"/>
      <c r="H187" s="52"/>
    </row>
    <row r="188" spans="1:8" ht="11.25" customHeight="1">
      <c r="A188" s="59"/>
      <c r="B188" s="60"/>
      <c r="C188" s="61"/>
      <c r="D188" s="62"/>
      <c r="E188" s="63"/>
      <c r="F188" s="64"/>
      <c r="G188" s="53"/>
      <c r="H188" s="52"/>
    </row>
    <row r="189" spans="1:8" ht="11.25" customHeight="1">
      <c r="A189" s="59"/>
      <c r="B189" s="60"/>
      <c r="C189" s="61"/>
      <c r="D189" s="62"/>
      <c r="E189" s="63"/>
      <c r="F189" s="64"/>
      <c r="G189" s="53"/>
      <c r="H189" s="52"/>
    </row>
    <row r="190" spans="1:8" ht="11.25" customHeight="1">
      <c r="A190" s="59"/>
      <c r="B190" s="60"/>
      <c r="C190" s="61"/>
      <c r="D190" s="62"/>
      <c r="E190" s="63"/>
      <c r="F190" s="64"/>
      <c r="G190" s="53"/>
      <c r="H190" s="52"/>
    </row>
    <row r="191" spans="1:8" ht="11.25" customHeight="1">
      <c r="A191" s="59"/>
      <c r="B191" s="60"/>
      <c r="C191" s="61"/>
      <c r="D191" s="62"/>
      <c r="E191" s="63"/>
      <c r="F191" s="64"/>
      <c r="G191" s="53"/>
      <c r="H191" s="52"/>
    </row>
    <row r="192" spans="1:8" ht="11.25" customHeight="1">
      <c r="A192" s="59"/>
      <c r="B192" s="60"/>
      <c r="C192" s="61"/>
      <c r="D192" s="62"/>
      <c r="E192" s="63"/>
      <c r="F192" s="64"/>
      <c r="G192" s="53"/>
      <c r="H192" s="52"/>
    </row>
    <row r="193" spans="1:8" ht="11.25" customHeight="1">
      <c r="A193" s="59"/>
      <c r="B193" s="60"/>
      <c r="C193" s="61"/>
      <c r="D193" s="62"/>
      <c r="E193" s="63"/>
      <c r="F193" s="64"/>
      <c r="G193" s="53"/>
      <c r="H193" s="52"/>
    </row>
    <row r="194" spans="1:8" ht="11.25" customHeight="1">
      <c r="A194" s="59"/>
      <c r="B194" s="60"/>
      <c r="C194" s="61"/>
      <c r="D194" s="62"/>
      <c r="E194" s="63"/>
      <c r="F194" s="64"/>
      <c r="G194" s="53"/>
      <c r="H194" s="52"/>
    </row>
    <row r="195" spans="1:8" ht="11.25" customHeight="1">
      <c r="A195" s="59"/>
      <c r="B195" s="60"/>
      <c r="C195" s="61"/>
      <c r="D195" s="62"/>
      <c r="E195" s="63"/>
      <c r="F195" s="64"/>
      <c r="G195" s="53"/>
      <c r="H195" s="52"/>
    </row>
    <row r="196" spans="1:8" ht="11.25" customHeight="1">
      <c r="A196" s="59"/>
      <c r="B196" s="60"/>
      <c r="C196" s="61"/>
      <c r="D196" s="62"/>
      <c r="E196" s="63"/>
      <c r="F196" s="64"/>
      <c r="G196" s="53"/>
      <c r="H196" s="52"/>
    </row>
    <row r="197" spans="1:8" ht="11.25" customHeight="1">
      <c r="A197" s="59"/>
      <c r="B197" s="60"/>
      <c r="C197" s="61"/>
      <c r="D197" s="62"/>
      <c r="E197" s="63"/>
      <c r="F197" s="64"/>
      <c r="G197" s="53"/>
      <c r="H197" s="52"/>
    </row>
    <row r="198" spans="1:8" ht="11.25" customHeight="1">
      <c r="A198" s="59"/>
      <c r="B198" s="60"/>
      <c r="C198" s="61"/>
      <c r="D198" s="62"/>
      <c r="E198" s="63"/>
      <c r="F198" s="64"/>
      <c r="G198" s="53"/>
      <c r="H198" s="52"/>
    </row>
    <row r="199" spans="1:8" ht="11.25" customHeight="1">
      <c r="A199" s="59"/>
      <c r="B199" s="60"/>
      <c r="C199" s="61"/>
      <c r="D199" s="62"/>
      <c r="E199" s="63"/>
      <c r="F199" s="64"/>
      <c r="G199" s="53"/>
      <c r="H199" s="52"/>
    </row>
    <row r="200" spans="1:8" ht="11.25" customHeight="1">
      <c r="A200" s="59"/>
      <c r="B200" s="60"/>
      <c r="C200" s="61"/>
      <c r="D200" s="62"/>
      <c r="E200" s="63"/>
      <c r="F200" s="64"/>
      <c r="G200" s="53"/>
      <c r="H200" s="52"/>
    </row>
    <row r="201" spans="1:8" ht="11.25" customHeight="1">
      <c r="A201" s="59"/>
      <c r="B201" s="60"/>
      <c r="C201" s="61"/>
      <c r="D201" s="62"/>
      <c r="E201" s="63"/>
      <c r="F201" s="64"/>
      <c r="G201" s="53"/>
      <c r="H201" s="52"/>
    </row>
    <row r="202" spans="1:8" ht="11.25" customHeight="1">
      <c r="A202" s="59"/>
      <c r="B202" s="60"/>
      <c r="C202" s="61"/>
      <c r="D202" s="62"/>
      <c r="E202" s="63"/>
      <c r="F202" s="64"/>
      <c r="G202" s="53"/>
      <c r="H202" s="52"/>
    </row>
    <row r="203" spans="1:8" ht="11.25" customHeight="1">
      <c r="A203" s="59"/>
      <c r="B203" s="60"/>
      <c r="C203" s="61"/>
      <c r="D203" s="62"/>
      <c r="E203" s="63"/>
      <c r="F203" s="64"/>
      <c r="G203" s="53"/>
      <c r="H203" s="52"/>
    </row>
    <row r="204" spans="1:8" ht="11.25" customHeight="1">
      <c r="A204" s="59"/>
      <c r="B204" s="60"/>
      <c r="C204" s="61"/>
      <c r="D204" s="62"/>
      <c r="E204" s="63"/>
      <c r="F204" s="64"/>
      <c r="G204" s="53"/>
      <c r="H204" s="52"/>
    </row>
    <row r="205" spans="1:8" ht="11.25" customHeight="1">
      <c r="A205" s="59"/>
      <c r="B205" s="60"/>
      <c r="C205" s="61"/>
      <c r="D205" s="62"/>
      <c r="E205" s="63"/>
      <c r="F205" s="64"/>
      <c r="G205" s="53"/>
      <c r="H205" s="52"/>
    </row>
    <row r="206" spans="1:8" ht="11.25" customHeight="1">
      <c r="A206" s="59"/>
      <c r="B206" s="60"/>
      <c r="C206" s="61"/>
      <c r="D206" s="62"/>
      <c r="E206" s="63"/>
      <c r="F206" s="64"/>
      <c r="G206" s="53"/>
      <c r="H206" s="52"/>
    </row>
    <row r="207" spans="1:8" ht="11.25" customHeight="1">
      <c r="A207" s="59"/>
      <c r="B207" s="60"/>
      <c r="C207" s="61"/>
      <c r="D207" s="62"/>
      <c r="E207" s="63"/>
      <c r="F207" s="64"/>
      <c r="G207" s="53"/>
      <c r="H207" s="52"/>
    </row>
    <row r="208" spans="1:8" ht="11.25" customHeight="1">
      <c r="A208" s="59"/>
      <c r="B208" s="60"/>
      <c r="C208" s="61"/>
      <c r="D208" s="62"/>
      <c r="E208" s="63"/>
      <c r="F208" s="64"/>
      <c r="G208" s="53"/>
      <c r="H208" s="52"/>
    </row>
    <row r="209" spans="1:8" ht="11.25" customHeight="1">
      <c r="A209" s="59"/>
      <c r="B209" s="60"/>
      <c r="C209" s="61"/>
      <c r="D209" s="62"/>
      <c r="E209" s="63"/>
      <c r="F209" s="64"/>
      <c r="G209" s="53"/>
      <c r="H209" s="52"/>
    </row>
    <row r="210" spans="1:8" ht="11.25" customHeight="1">
      <c r="A210" s="59"/>
      <c r="B210" s="60"/>
      <c r="C210" s="61"/>
      <c r="D210" s="62"/>
      <c r="E210" s="63"/>
      <c r="F210" s="64"/>
      <c r="G210" s="53"/>
      <c r="H210" s="52"/>
    </row>
    <row r="211" spans="1:8" ht="11.25" customHeight="1">
      <c r="A211" s="59"/>
      <c r="B211" s="60"/>
      <c r="C211" s="61"/>
      <c r="D211" s="62"/>
      <c r="E211" s="63"/>
      <c r="F211" s="64"/>
      <c r="G211" s="53"/>
      <c r="H211" s="52"/>
    </row>
    <row r="212" spans="1:8" ht="11.25" customHeight="1">
      <c r="A212" s="59"/>
      <c r="B212" s="60"/>
      <c r="C212" s="61"/>
      <c r="D212" s="62"/>
      <c r="E212" s="63"/>
      <c r="F212" s="64"/>
      <c r="G212" s="53"/>
      <c r="H212" s="52"/>
    </row>
    <row r="213" spans="1:8" ht="11.25" customHeight="1">
      <c r="A213" s="59"/>
      <c r="B213" s="60"/>
      <c r="C213" s="61"/>
      <c r="D213" s="62"/>
      <c r="E213" s="63"/>
      <c r="F213" s="64"/>
      <c r="G213" s="53"/>
      <c r="H213" s="52"/>
    </row>
    <row r="214" spans="1:8" ht="11.25" customHeight="1">
      <c r="A214" s="59"/>
      <c r="B214" s="60"/>
      <c r="C214" s="61"/>
      <c r="D214" s="62"/>
      <c r="E214" s="63"/>
      <c r="F214" s="64"/>
      <c r="G214" s="53"/>
      <c r="H214" s="52"/>
    </row>
    <row r="215" spans="1:8" ht="11.25" customHeight="1">
      <c r="A215" s="59"/>
      <c r="B215" s="60"/>
      <c r="C215" s="61"/>
      <c r="D215" s="62"/>
      <c r="E215" s="63"/>
      <c r="F215" s="64"/>
      <c r="G215" s="53"/>
      <c r="H215" s="52"/>
    </row>
    <row r="216" spans="1:8" ht="11.25" customHeight="1">
      <c r="A216" s="59"/>
      <c r="B216" s="60"/>
      <c r="C216" s="61"/>
      <c r="D216" s="62"/>
      <c r="E216" s="63"/>
      <c r="F216" s="64"/>
      <c r="G216" s="53"/>
      <c r="H216" s="52"/>
    </row>
    <row r="217" spans="1:8" ht="11.25" customHeight="1">
      <c r="A217" s="59"/>
      <c r="B217" s="60"/>
      <c r="C217" s="61"/>
      <c r="D217" s="62"/>
      <c r="E217" s="63"/>
      <c r="F217" s="64"/>
      <c r="G217" s="53"/>
      <c r="H217" s="52"/>
    </row>
    <row r="218" spans="1:8" ht="11.25" customHeight="1">
      <c r="A218" s="59"/>
      <c r="B218" s="60"/>
      <c r="C218" s="61"/>
      <c r="D218" s="62"/>
      <c r="E218" s="63"/>
      <c r="F218" s="64"/>
      <c r="G218" s="53"/>
      <c r="H218" s="52"/>
    </row>
    <row r="219" spans="1:8" ht="11.25" customHeight="1">
      <c r="A219" s="59"/>
      <c r="B219" s="60"/>
      <c r="C219" s="61"/>
      <c r="D219" s="62"/>
      <c r="E219" s="63"/>
      <c r="F219" s="64"/>
      <c r="G219" s="53"/>
      <c r="H219" s="52"/>
    </row>
    <row r="220" spans="1:8" ht="11.25" customHeight="1">
      <c r="A220" s="59"/>
      <c r="B220" s="60"/>
      <c r="C220" s="65"/>
      <c r="D220" s="66"/>
      <c r="E220" s="67"/>
      <c r="F220" s="68"/>
      <c r="G220" s="53"/>
      <c r="H220" s="52"/>
    </row>
    <row r="221" spans="1:8" ht="11.25" customHeight="1">
      <c r="A221" s="59"/>
      <c r="B221" s="60"/>
      <c r="C221" s="65"/>
      <c r="D221" s="66"/>
      <c r="E221" s="65"/>
      <c r="F221" s="68"/>
      <c r="G221" s="53"/>
      <c r="H221" s="52"/>
    </row>
    <row r="222" spans="1:8" ht="11.25" customHeight="1">
      <c r="A222" s="69"/>
      <c r="B222" s="70"/>
      <c r="C222" s="71"/>
      <c r="D222" s="72"/>
      <c r="E222" s="73"/>
      <c r="F222" s="58"/>
      <c r="G222" s="53"/>
      <c r="H222" s="52"/>
    </row>
    <row r="223" spans="1:8" ht="11.25" customHeight="1">
      <c r="A223" s="59"/>
      <c r="B223" s="60"/>
      <c r="C223" s="61"/>
      <c r="D223" s="62"/>
      <c r="E223" s="63"/>
      <c r="F223" s="64"/>
      <c r="G223" s="53"/>
      <c r="H223" s="52"/>
    </row>
    <row r="224" spans="1:8" ht="11.25" customHeight="1">
      <c r="A224" s="59"/>
      <c r="B224" s="60"/>
      <c r="C224" s="61"/>
      <c r="D224" s="62"/>
      <c r="E224" s="63"/>
      <c r="F224" s="64"/>
      <c r="G224" s="53"/>
      <c r="H224" s="52"/>
    </row>
    <row r="225" spans="1:8" ht="11.25" customHeight="1">
      <c r="A225" s="59"/>
      <c r="B225" s="60"/>
      <c r="C225" s="61"/>
      <c r="D225" s="62"/>
      <c r="E225" s="67"/>
      <c r="F225" s="68"/>
      <c r="G225" s="53"/>
      <c r="H225" s="52"/>
    </row>
    <row r="226" spans="1:8" ht="11.25" customHeight="1">
      <c r="A226" s="59"/>
      <c r="B226" s="60"/>
      <c r="C226" s="65"/>
      <c r="D226" s="66"/>
      <c r="E226" s="67"/>
      <c r="F226" s="68"/>
      <c r="G226" s="53"/>
      <c r="H226" s="52"/>
    </row>
    <row r="227" spans="1:8" ht="11.25" customHeight="1">
      <c r="A227" s="59"/>
      <c r="B227" s="60"/>
      <c r="C227" s="65"/>
      <c r="D227" s="66"/>
      <c r="E227" s="67"/>
      <c r="F227" s="68"/>
      <c r="G227" s="53"/>
      <c r="H227" s="52"/>
    </row>
    <row r="228" spans="1:8" ht="11.25" customHeight="1">
      <c r="A228" s="59"/>
      <c r="B228" s="60"/>
      <c r="C228" s="71"/>
      <c r="D228" s="72"/>
      <c r="E228" s="73"/>
      <c r="F228" s="58"/>
      <c r="G228" s="53"/>
      <c r="H228" s="52"/>
    </row>
    <row r="229" spans="1:8" ht="11.25" customHeight="1">
      <c r="A229" s="59"/>
      <c r="B229" s="60"/>
      <c r="C229" s="61"/>
      <c r="D229" s="62"/>
      <c r="E229" s="63"/>
      <c r="F229" s="64"/>
      <c r="G229" s="53"/>
      <c r="H229" s="52"/>
    </row>
    <row r="230" spans="1:8" ht="11.25" customHeight="1">
      <c r="A230" s="59"/>
      <c r="B230" s="60"/>
      <c r="C230" s="61"/>
      <c r="D230" s="62"/>
      <c r="E230" s="67"/>
      <c r="F230" s="68"/>
      <c r="G230" s="53"/>
      <c r="H230" s="52"/>
    </row>
    <row r="231" spans="1:8" ht="11.25" customHeight="1">
      <c r="A231" s="59"/>
      <c r="B231" s="60"/>
      <c r="C231" s="65"/>
      <c r="D231" s="66"/>
      <c r="E231" s="67"/>
      <c r="F231" s="68"/>
      <c r="G231" s="53"/>
      <c r="H231" s="52"/>
    </row>
    <row r="232" spans="1:8" ht="11.25" customHeight="1">
      <c r="A232" s="59"/>
      <c r="B232" s="60"/>
      <c r="C232" s="65"/>
      <c r="D232" s="66"/>
      <c r="E232" s="74"/>
      <c r="F232" s="75"/>
      <c r="G232" s="53"/>
      <c r="H232" s="52"/>
    </row>
    <row r="233" spans="1:8" ht="11.25" customHeight="1">
      <c r="A233" s="69"/>
      <c r="B233" s="70"/>
      <c r="C233" s="71"/>
      <c r="D233" s="72"/>
      <c r="E233" s="73"/>
      <c r="F233" s="58"/>
      <c r="G233" s="76"/>
      <c r="H233" s="77"/>
    </row>
    <row r="234" spans="1:8" ht="11.25" customHeight="1">
      <c r="A234" s="59"/>
      <c r="B234" s="78"/>
      <c r="C234" s="63"/>
      <c r="D234" s="64"/>
      <c r="E234" s="79"/>
      <c r="F234" s="80"/>
      <c r="G234" s="81"/>
      <c r="H234" s="77"/>
    </row>
    <row r="235" spans="1:8" ht="11.25" customHeight="1">
      <c r="A235" s="59"/>
      <c r="B235" s="78"/>
      <c r="C235" s="63"/>
      <c r="D235" s="64"/>
      <c r="E235" s="74"/>
      <c r="F235" s="75"/>
      <c r="G235" s="81"/>
      <c r="H235" s="77"/>
    </row>
    <row r="236" spans="1:8" ht="11.25" customHeight="1">
      <c r="A236" s="59"/>
      <c r="B236" s="78"/>
      <c r="C236" s="67"/>
      <c r="D236" s="68"/>
      <c r="E236" s="82"/>
      <c r="F236" s="68"/>
      <c r="G236" s="6"/>
      <c r="H236" s="78"/>
    </row>
    <row r="237" spans="1:8" ht="11.25" customHeight="1">
      <c r="A237" s="59"/>
      <c r="B237" s="78"/>
      <c r="C237" s="67"/>
      <c r="D237" s="68"/>
      <c r="E237" s="74"/>
      <c r="F237" s="68"/>
      <c r="G237" s="81"/>
      <c r="H237" s="77"/>
    </row>
    <row r="238" spans="1:8" ht="11.25" customHeight="1">
      <c r="A238" s="59"/>
      <c r="B238" s="83"/>
      <c r="C238" s="74"/>
      <c r="D238" s="80"/>
      <c r="E238" s="84"/>
      <c r="F238" s="79"/>
      <c r="G238" s="85"/>
      <c r="H238" s="86"/>
    </row>
    <row r="239" spans="1:8" ht="11.25" customHeight="1">
      <c r="A239" s="69"/>
      <c r="B239" s="87"/>
      <c r="C239" s="88"/>
      <c r="D239" s="89"/>
      <c r="E239" s="87"/>
      <c r="F239" s="88"/>
      <c r="G239" s="90"/>
      <c r="H239" s="91"/>
    </row>
    <row r="240" spans="1:8" ht="11.25" customHeight="1">
      <c r="A240" s="54"/>
      <c r="B240" s="92"/>
      <c r="C240" s="93"/>
      <c r="D240" s="80"/>
      <c r="E240" s="94"/>
      <c r="F240" s="95"/>
      <c r="G240" s="96"/>
      <c r="H240" s="97"/>
    </row>
    <row r="241" spans="1:8" ht="11.25" customHeight="1">
      <c r="A241" s="99"/>
      <c r="B241" s="100"/>
      <c r="C241" s="101"/>
      <c r="D241" s="102"/>
      <c r="E241" s="101"/>
      <c r="F241" s="102"/>
      <c r="G241" s="102"/>
      <c r="H241" s="103"/>
    </row>
    <row r="242" spans="1:8" ht="11.25" customHeight="1">
      <c r="A242" s="99"/>
      <c r="B242" s="100"/>
      <c r="C242" s="101"/>
      <c r="D242" s="102"/>
      <c r="E242" s="101"/>
      <c r="F242" s="102"/>
      <c r="G242" s="102"/>
      <c r="H242" s="103"/>
    </row>
  </sheetData>
  <sheetProtection/>
  <mergeCells count="1">
    <mergeCell ref="C7:D7"/>
  </mergeCells>
  <printOptions/>
  <pageMargins left="0.67" right="0.2" top="0.25" bottom="0.25" header="0.34" footer="0.3"/>
  <pageSetup horizontalDpi="600" verticalDpi="600" orientation="portrait" paperSize="5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5"/>
  <sheetViews>
    <sheetView showGridLines="0" zoomScalePageLayoutView="0" workbookViewId="0" topLeftCell="A1">
      <selection activeCell="C18" sqref="C18"/>
    </sheetView>
  </sheetViews>
  <sheetFormatPr defaultColWidth="9.140625" defaultRowHeight="11.25" customHeight="1"/>
  <cols>
    <col min="1" max="1" width="26.7109375" style="3" customWidth="1"/>
    <col min="2" max="2" width="7.57421875" style="3" customWidth="1"/>
    <col min="3" max="3" width="12.57421875" style="5" customWidth="1"/>
    <col min="4" max="4" width="12.7109375" style="4" customWidth="1"/>
    <col min="5" max="5" width="15.00390625" style="5" customWidth="1"/>
    <col min="6" max="6" width="14.421875" style="4" customWidth="1"/>
    <col min="7" max="7" width="9.8515625" style="4" customWidth="1"/>
    <col min="8" max="8" width="9.57421875" style="4" customWidth="1"/>
    <col min="9" max="9" width="21.28125" style="194" bestFit="1" customWidth="1"/>
    <col min="10" max="16384" width="9.140625" style="194" customWidth="1"/>
  </cols>
  <sheetData>
    <row r="1" spans="1:8" ht="18" customHeight="1">
      <c r="A1" s="249"/>
      <c r="B1" s="249"/>
      <c r="C1" s="315" t="s">
        <v>3</v>
      </c>
      <c r="D1" s="251"/>
      <c r="E1" s="252"/>
      <c r="F1" s="253"/>
      <c r="G1" s="251"/>
      <c r="H1" s="249"/>
    </row>
    <row r="2" spans="1:8" ht="18" customHeight="1">
      <c r="A2" s="249"/>
      <c r="B2" s="249"/>
      <c r="C2" s="254" t="s">
        <v>4</v>
      </c>
      <c r="D2" s="255"/>
      <c r="E2" s="254"/>
      <c r="F2" s="253"/>
      <c r="G2" s="251"/>
      <c r="H2" s="249"/>
    </row>
    <row r="3" spans="1:8" ht="18" customHeight="1">
      <c r="A3" s="249"/>
      <c r="B3" s="249"/>
      <c r="C3" s="254" t="s">
        <v>32</v>
      </c>
      <c r="D3" s="255"/>
      <c r="E3" s="254"/>
      <c r="F3" s="253"/>
      <c r="G3" s="251"/>
      <c r="H3" s="249"/>
    </row>
    <row r="4" spans="1:8" ht="18" customHeight="1">
      <c r="A4" s="256"/>
      <c r="B4" s="249"/>
      <c r="C4" s="254" t="s">
        <v>30</v>
      </c>
      <c r="D4" s="255"/>
      <c r="E4" s="254"/>
      <c r="F4" s="253"/>
      <c r="G4" s="257"/>
      <c r="H4" s="249"/>
    </row>
    <row r="5" spans="1:8" ht="18" customHeight="1">
      <c r="A5" s="249"/>
      <c r="B5" s="256"/>
      <c r="C5" s="258"/>
      <c r="D5" s="257"/>
      <c r="E5" s="252" t="s">
        <v>329</v>
      </c>
      <c r="F5" s="253"/>
      <c r="G5" s="257"/>
      <c r="H5" s="249"/>
    </row>
    <row r="6" spans="1:8" ht="18" customHeight="1">
      <c r="A6" s="259" t="s">
        <v>145</v>
      </c>
      <c r="B6" s="256"/>
      <c r="C6" s="258"/>
      <c r="D6" s="257"/>
      <c r="E6" s="258"/>
      <c r="F6" s="253"/>
      <c r="G6" s="257"/>
      <c r="H6" s="249"/>
    </row>
    <row r="7" spans="1:8" s="2" customFormat="1" ht="18" customHeight="1">
      <c r="A7" s="260" t="s">
        <v>146</v>
      </c>
      <c r="B7" s="260"/>
      <c r="C7" s="529" t="s">
        <v>327</v>
      </c>
      <c r="D7" s="529"/>
      <c r="E7" s="261" t="s">
        <v>328</v>
      </c>
      <c r="F7" s="262"/>
      <c r="G7" s="263"/>
      <c r="H7" s="260"/>
    </row>
    <row r="8" spans="1:8" ht="18" customHeight="1">
      <c r="A8" s="264" t="s">
        <v>87</v>
      </c>
      <c r="B8" s="249"/>
      <c r="C8" s="265" t="s">
        <v>0</v>
      </c>
      <c r="D8" s="266" t="s">
        <v>1</v>
      </c>
      <c r="E8" s="265" t="s">
        <v>0</v>
      </c>
      <c r="F8" s="266" t="s">
        <v>1</v>
      </c>
      <c r="G8" s="251"/>
      <c r="H8" s="249"/>
    </row>
    <row r="9" spans="1:9" ht="18" customHeight="1">
      <c r="A9" s="27"/>
      <c r="B9" s="26"/>
      <c r="C9" s="28"/>
      <c r="D9" s="154"/>
      <c r="E9" s="28"/>
      <c r="F9" s="155"/>
      <c r="G9" s="26"/>
      <c r="H9" s="156"/>
      <c r="I9" s="40"/>
    </row>
    <row r="10" spans="1:9" ht="18" customHeight="1">
      <c r="A10" s="27"/>
      <c r="B10" s="26"/>
      <c r="C10" s="28"/>
      <c r="D10" s="154"/>
      <c r="E10" s="28"/>
      <c r="F10" s="155"/>
      <c r="G10" s="26"/>
      <c r="H10" s="156"/>
      <c r="I10" s="40"/>
    </row>
    <row r="11" spans="1:9" ht="18" customHeight="1">
      <c r="A11" s="27"/>
      <c r="B11" s="26"/>
      <c r="C11" s="28"/>
      <c r="D11" s="154"/>
      <c r="E11" s="28"/>
      <c r="F11" s="155"/>
      <c r="G11" s="26"/>
      <c r="H11" s="156"/>
      <c r="I11" s="40"/>
    </row>
    <row r="12" spans="1:9" ht="18" customHeight="1">
      <c r="A12" s="27"/>
      <c r="B12" s="26"/>
      <c r="C12" s="28"/>
      <c r="D12" s="154"/>
      <c r="E12" s="28"/>
      <c r="F12" s="155"/>
      <c r="G12" s="26"/>
      <c r="H12" s="156"/>
      <c r="I12" s="40"/>
    </row>
    <row r="13" spans="1:9" ht="18" customHeight="1">
      <c r="A13" s="27"/>
      <c r="B13" s="26"/>
      <c r="C13" s="28"/>
      <c r="D13" s="154"/>
      <c r="E13" s="28"/>
      <c r="F13" s="155"/>
      <c r="G13" s="26"/>
      <c r="H13" s="156"/>
      <c r="I13" s="40"/>
    </row>
    <row r="14" spans="1:9" ht="18" customHeight="1">
      <c r="A14" s="27"/>
      <c r="B14" s="26"/>
      <c r="C14" s="28"/>
      <c r="D14" s="154"/>
      <c r="E14" s="28"/>
      <c r="F14" s="155"/>
      <c r="G14" s="26"/>
      <c r="H14" s="156"/>
      <c r="I14" s="40"/>
    </row>
    <row r="15" spans="1:9" ht="18" customHeight="1">
      <c r="A15" s="27"/>
      <c r="B15" s="26"/>
      <c r="C15" s="28"/>
      <c r="D15" s="154"/>
      <c r="E15" s="28"/>
      <c r="F15" s="155"/>
      <c r="G15" s="26"/>
      <c r="H15" s="156"/>
      <c r="I15" s="40"/>
    </row>
    <row r="16" spans="1:9" ht="18" customHeight="1">
      <c r="A16" s="27"/>
      <c r="B16" s="26"/>
      <c r="C16" s="28"/>
      <c r="D16" s="154"/>
      <c r="E16" s="28"/>
      <c r="F16" s="155"/>
      <c r="G16" s="26"/>
      <c r="H16" s="156"/>
      <c r="I16" s="40"/>
    </row>
    <row r="17" spans="1:9" ht="18" customHeight="1">
      <c r="A17" s="27"/>
      <c r="B17" s="26"/>
      <c r="C17" s="28"/>
      <c r="D17" s="154"/>
      <c r="E17" s="28"/>
      <c r="F17" s="155"/>
      <c r="G17" s="26"/>
      <c r="H17" s="156"/>
      <c r="I17" s="40"/>
    </row>
    <row r="18" spans="1:9" ht="18" customHeight="1">
      <c r="A18" s="27"/>
      <c r="B18" s="26"/>
      <c r="C18" s="28"/>
      <c r="D18" s="154"/>
      <c r="E18" s="28"/>
      <c r="F18" s="155"/>
      <c r="G18" s="26"/>
      <c r="H18" s="156"/>
      <c r="I18" s="40"/>
    </row>
    <row r="19" spans="1:9" ht="18" customHeight="1">
      <c r="A19" s="27"/>
      <c r="B19" s="26"/>
      <c r="C19" s="28"/>
      <c r="D19" s="154"/>
      <c r="E19" s="28"/>
      <c r="F19" s="155"/>
      <c r="G19" s="26"/>
      <c r="H19" s="156"/>
      <c r="I19" s="40"/>
    </row>
    <row r="20" spans="1:9" ht="18" customHeight="1">
      <c r="A20" s="27"/>
      <c r="B20" s="26"/>
      <c r="C20" s="28"/>
      <c r="D20" s="154"/>
      <c r="E20" s="28"/>
      <c r="F20" s="155"/>
      <c r="G20" s="26"/>
      <c r="H20" s="156"/>
      <c r="I20" s="40"/>
    </row>
    <row r="21" spans="1:9" ht="18" customHeight="1">
      <c r="A21" s="27"/>
      <c r="B21" s="26"/>
      <c r="C21" s="28"/>
      <c r="D21" s="154"/>
      <c r="E21" s="28"/>
      <c r="F21" s="155"/>
      <c r="G21" s="26"/>
      <c r="H21" s="156"/>
      <c r="I21" s="40"/>
    </row>
    <row r="22" spans="1:9" ht="18" customHeight="1">
      <c r="A22" s="27"/>
      <c r="B22" s="26"/>
      <c r="C22" s="28"/>
      <c r="D22" s="154"/>
      <c r="E22" s="28"/>
      <c r="F22" s="155"/>
      <c r="G22" s="26"/>
      <c r="H22" s="156"/>
      <c r="I22" s="40"/>
    </row>
    <row r="23" spans="1:9" ht="18" customHeight="1">
      <c r="A23" s="27"/>
      <c r="B23" s="26"/>
      <c r="C23" s="28"/>
      <c r="D23" s="154"/>
      <c r="E23" s="28"/>
      <c r="F23" s="155"/>
      <c r="G23" s="26"/>
      <c r="H23" s="156"/>
      <c r="I23" s="40"/>
    </row>
    <row r="24" spans="1:9" ht="18" customHeight="1">
      <c r="A24" s="27"/>
      <c r="B24" s="26"/>
      <c r="C24" s="28"/>
      <c r="D24" s="154"/>
      <c r="E24" s="28"/>
      <c r="F24" s="155"/>
      <c r="G24" s="26"/>
      <c r="H24" s="156"/>
      <c r="I24" s="40"/>
    </row>
    <row r="25" spans="1:9" ht="18" customHeight="1">
      <c r="A25" s="27"/>
      <c r="B25" s="26"/>
      <c r="C25" s="157"/>
      <c r="D25" s="158"/>
      <c r="E25" s="157"/>
      <c r="F25" s="159"/>
      <c r="G25" s="26"/>
      <c r="H25" s="156"/>
      <c r="I25" s="40"/>
    </row>
    <row r="26" spans="1:9" ht="18" customHeight="1">
      <c r="A26" s="27"/>
      <c r="B26" s="26"/>
      <c r="C26" s="157"/>
      <c r="D26" s="158"/>
      <c r="E26" s="157"/>
      <c r="F26" s="159"/>
      <c r="G26" s="26"/>
      <c r="H26" s="156"/>
      <c r="I26" s="40"/>
    </row>
    <row r="27" spans="1:9" ht="18" customHeight="1">
      <c r="A27" s="316"/>
      <c r="B27" s="26"/>
      <c r="C27" s="28"/>
      <c r="D27" s="154"/>
      <c r="E27" s="28"/>
      <c r="F27" s="155"/>
      <c r="G27" s="26"/>
      <c r="H27" s="156"/>
      <c r="I27" s="40"/>
    </row>
    <row r="28" spans="1:9" ht="18" customHeight="1">
      <c r="A28" s="316"/>
      <c r="B28" s="26"/>
      <c r="C28" s="157"/>
      <c r="D28" s="158"/>
      <c r="E28" s="157"/>
      <c r="F28" s="159"/>
      <c r="G28" s="26"/>
      <c r="H28" s="156"/>
      <c r="I28" s="40"/>
    </row>
    <row r="29" spans="1:9" ht="18" customHeight="1">
      <c r="A29" s="30"/>
      <c r="B29" s="30"/>
      <c r="C29" s="317"/>
      <c r="D29" s="167"/>
      <c r="E29" s="317"/>
      <c r="F29" s="318"/>
      <c r="G29" s="26"/>
      <c r="H29" s="156"/>
      <c r="I29" s="40"/>
    </row>
    <row r="30" spans="1:9" ht="18" customHeight="1">
      <c r="A30" s="30"/>
      <c r="B30" s="30"/>
      <c r="C30" s="319"/>
      <c r="D30" s="160"/>
      <c r="E30" s="319"/>
      <c r="F30" s="161"/>
      <c r="G30" s="26"/>
      <c r="H30" s="156"/>
      <c r="I30" s="40"/>
    </row>
    <row r="31" spans="1:9" ht="18" customHeight="1">
      <c r="A31" s="30"/>
      <c r="B31" s="30"/>
      <c r="C31" s="319"/>
      <c r="D31" s="160"/>
      <c r="E31" s="319"/>
      <c r="F31" s="161"/>
      <c r="G31" s="26"/>
      <c r="H31" s="156"/>
      <c r="I31" s="40"/>
    </row>
    <row r="32" spans="1:9" ht="18" customHeight="1">
      <c r="A32" s="30"/>
      <c r="B32" s="30"/>
      <c r="C32" s="320"/>
      <c r="D32" s="160"/>
      <c r="E32" s="320"/>
      <c r="F32" s="161"/>
      <c r="G32" s="26"/>
      <c r="H32" s="156"/>
      <c r="I32" s="40"/>
    </row>
    <row r="33" spans="1:9" ht="18" customHeight="1">
      <c r="A33" s="321"/>
      <c r="B33" s="321"/>
      <c r="C33" s="322"/>
      <c r="D33" s="323"/>
      <c r="E33" s="322"/>
      <c r="F33" s="324"/>
      <c r="G33" s="26"/>
      <c r="H33" s="156"/>
      <c r="I33" s="40"/>
    </row>
    <row r="34" spans="1:9" ht="18" customHeight="1">
      <c r="A34" s="30"/>
      <c r="B34" s="30"/>
      <c r="C34" s="317"/>
      <c r="D34" s="167"/>
      <c r="E34" s="322"/>
      <c r="F34" s="324"/>
      <c r="G34" s="26"/>
      <c r="H34" s="156"/>
      <c r="I34" s="40"/>
    </row>
    <row r="35" spans="1:8" ht="18" customHeight="1">
      <c r="A35" s="30"/>
      <c r="B35" s="30"/>
      <c r="C35" s="319"/>
      <c r="D35" s="160"/>
      <c r="E35" s="319"/>
      <c r="F35" s="161"/>
      <c r="G35" s="26"/>
      <c r="H35" s="156"/>
    </row>
    <row r="36" spans="1:8" ht="18" customHeight="1">
      <c r="A36" s="30"/>
      <c r="B36" s="30"/>
      <c r="C36" s="319"/>
      <c r="D36" s="160"/>
      <c r="E36" s="319"/>
      <c r="F36" s="161"/>
      <c r="G36" s="26"/>
      <c r="H36" s="156"/>
    </row>
    <row r="37" spans="1:8" ht="18" customHeight="1">
      <c r="A37" s="321"/>
      <c r="B37" s="321"/>
      <c r="C37" s="322"/>
      <c r="D37" s="323"/>
      <c r="E37" s="322"/>
      <c r="F37" s="324"/>
      <c r="G37" s="26"/>
      <c r="H37" s="156"/>
    </row>
    <row r="38" spans="1:8" ht="18" customHeight="1">
      <c r="A38" s="30"/>
      <c r="B38" s="30"/>
      <c r="C38" s="325"/>
      <c r="D38" s="167"/>
      <c r="E38" s="325"/>
      <c r="F38" s="326"/>
      <c r="G38" s="26"/>
      <c r="H38" s="156"/>
    </row>
    <row r="39" spans="1:8" ht="18" customHeight="1">
      <c r="A39" s="30"/>
      <c r="B39" s="30"/>
      <c r="C39" s="325"/>
      <c r="D39" s="167"/>
      <c r="E39" s="325"/>
      <c r="F39" s="326"/>
      <c r="G39" s="26"/>
      <c r="H39" s="156"/>
    </row>
    <row r="40" spans="1:8" ht="18" customHeight="1">
      <c r="A40" s="30"/>
      <c r="B40" s="30"/>
      <c r="C40" s="327"/>
      <c r="D40" s="167"/>
      <c r="E40" s="327"/>
      <c r="F40" s="326"/>
      <c r="G40" s="26"/>
      <c r="H40" s="156"/>
    </row>
    <row r="41" spans="1:8" ht="18" customHeight="1">
      <c r="A41" s="30"/>
      <c r="B41" s="30"/>
      <c r="C41" s="325"/>
      <c r="D41" s="167"/>
      <c r="E41" s="325"/>
      <c r="F41" s="326"/>
      <c r="G41" s="26"/>
      <c r="H41" s="156"/>
    </row>
    <row r="42" spans="1:8" ht="18" customHeight="1">
      <c r="A42" s="30"/>
      <c r="B42" s="30"/>
      <c r="C42" s="328"/>
      <c r="D42" s="323"/>
      <c r="E42" s="328"/>
      <c r="F42" s="329"/>
      <c r="G42" s="26"/>
      <c r="H42" s="156"/>
    </row>
    <row r="43" spans="1:8" ht="18" customHeight="1">
      <c r="A43" s="30"/>
      <c r="B43" s="30"/>
      <c r="C43" s="328"/>
      <c r="D43" s="323"/>
      <c r="E43" s="328"/>
      <c r="F43" s="329"/>
      <c r="G43" s="26"/>
      <c r="H43" s="156"/>
    </row>
    <row r="44" spans="1:8" ht="18" customHeight="1">
      <c r="A44" s="30"/>
      <c r="B44" s="30"/>
      <c r="C44" s="328"/>
      <c r="D44" s="323"/>
      <c r="E44" s="328"/>
      <c r="F44" s="329"/>
      <c r="G44" s="26"/>
      <c r="H44" s="156"/>
    </row>
    <row r="45" spans="1:8" ht="18" customHeight="1">
      <c r="A45" s="29"/>
      <c r="B45" s="30"/>
      <c r="C45" s="31"/>
      <c r="D45" s="167"/>
      <c r="E45" s="31"/>
      <c r="F45" s="161"/>
      <c r="G45" s="26"/>
      <c r="H45" s="156"/>
    </row>
    <row r="46" spans="1:8" ht="18" customHeight="1">
      <c r="A46" s="29"/>
      <c r="B46" s="30"/>
      <c r="C46" s="31"/>
      <c r="D46" s="160"/>
      <c r="E46" s="31"/>
      <c r="F46" s="161"/>
      <c r="G46" s="26"/>
      <c r="H46" s="26"/>
    </row>
    <row r="47" spans="1:8" ht="18" customHeight="1">
      <c r="A47" s="29"/>
      <c r="B47" s="330"/>
      <c r="C47" s="331"/>
      <c r="D47" s="326"/>
      <c r="E47" s="332"/>
      <c r="F47" s="333"/>
      <c r="G47" s="334"/>
      <c r="H47" s="335"/>
    </row>
    <row r="48" spans="1:8" ht="18" customHeight="1">
      <c r="A48" s="336"/>
      <c r="B48" s="337"/>
      <c r="C48" s="338"/>
      <c r="D48" s="329"/>
      <c r="E48" s="339"/>
      <c r="F48" s="338"/>
      <c r="G48" s="340"/>
      <c r="H48" s="341"/>
    </row>
    <row r="49" spans="1:8" ht="18" customHeight="1">
      <c r="A49" s="32"/>
      <c r="B49" s="342"/>
      <c r="C49" s="343"/>
      <c r="D49" s="329"/>
      <c r="E49" s="342"/>
      <c r="F49" s="343"/>
      <c r="G49" s="329"/>
      <c r="H49" s="341"/>
    </row>
    <row r="50" spans="1:8" ht="18" customHeight="1">
      <c r="A50" s="54"/>
      <c r="B50" s="52"/>
      <c r="C50" s="77"/>
      <c r="D50" s="64"/>
      <c r="E50" s="77"/>
      <c r="F50" s="64"/>
      <c r="G50" s="53"/>
      <c r="H50" s="52"/>
    </row>
    <row r="51" spans="1:8" ht="18" customHeight="1">
      <c r="A51" s="54"/>
      <c r="B51" s="52"/>
      <c r="C51" s="77"/>
      <c r="D51" s="64"/>
      <c r="E51" s="77"/>
      <c r="F51" s="64"/>
      <c r="G51" s="53"/>
      <c r="H51" s="52"/>
    </row>
    <row r="52" spans="1:8" ht="18" customHeight="1">
      <c r="A52" s="54"/>
      <c r="B52" s="52"/>
      <c r="C52" s="77"/>
      <c r="D52" s="64"/>
      <c r="E52" s="77"/>
      <c r="F52" s="64"/>
      <c r="G52" s="53"/>
      <c r="H52" s="52"/>
    </row>
    <row r="53" spans="1:8" ht="18" customHeight="1">
      <c r="A53" s="54"/>
      <c r="B53" s="52"/>
      <c r="C53" s="77"/>
      <c r="D53" s="64"/>
      <c r="E53" s="77"/>
      <c r="F53" s="64"/>
      <c r="G53" s="53"/>
      <c r="H53" s="52"/>
    </row>
    <row r="54" spans="1:8" ht="18" customHeight="1">
      <c r="A54" s="54"/>
      <c r="B54" s="52"/>
      <c r="C54" s="77"/>
      <c r="D54" s="64"/>
      <c r="E54" s="77"/>
      <c r="F54" s="64"/>
      <c r="G54" s="53"/>
      <c r="H54" s="52"/>
    </row>
    <row r="55" spans="1:8" ht="11.25" customHeight="1">
      <c r="A55" s="54"/>
      <c r="B55" s="52"/>
      <c r="C55" s="77"/>
      <c r="D55" s="64"/>
      <c r="E55" s="77"/>
      <c r="F55" s="64"/>
      <c r="G55" s="53"/>
      <c r="H55" s="52"/>
    </row>
    <row r="56" spans="1:8" ht="11.25" customHeight="1">
      <c r="A56" s="54"/>
      <c r="B56" s="52"/>
      <c r="C56" s="77"/>
      <c r="D56" s="64"/>
      <c r="E56" s="77"/>
      <c r="F56" s="64"/>
      <c r="G56" s="53"/>
      <c r="H56" s="52"/>
    </row>
    <row r="57" spans="1:8" ht="11.25" customHeight="1">
      <c r="A57" s="54"/>
      <c r="B57" s="52"/>
      <c r="C57" s="149"/>
      <c r="D57" s="68"/>
      <c r="E57" s="149"/>
      <c r="F57" s="68"/>
      <c r="G57" s="53"/>
      <c r="H57" s="52"/>
    </row>
    <row r="58" spans="1:8" ht="11.25" customHeight="1">
      <c r="A58" s="54"/>
      <c r="B58" s="52"/>
      <c r="C58" s="149"/>
      <c r="D58" s="68"/>
      <c r="E58" s="149"/>
      <c r="F58" s="68"/>
      <c r="G58" s="53"/>
      <c r="H58" s="52"/>
    </row>
    <row r="59" spans="1:8" ht="11.25" customHeight="1">
      <c r="A59" s="56"/>
      <c r="B59" s="52"/>
      <c r="C59" s="77"/>
      <c r="D59" s="64"/>
      <c r="E59" s="77"/>
      <c r="F59" s="64"/>
      <c r="G59" s="53"/>
      <c r="H59" s="52"/>
    </row>
    <row r="60" spans="1:8" ht="11.25" customHeight="1">
      <c r="A60" s="56"/>
      <c r="B60" s="55"/>
      <c r="C60" s="57"/>
      <c r="D60" s="58"/>
      <c r="E60" s="57"/>
      <c r="F60" s="58"/>
      <c r="G60" s="53"/>
      <c r="H60" s="52"/>
    </row>
    <row r="61" spans="1:8" ht="11.25" customHeight="1">
      <c r="A61" s="54"/>
      <c r="B61" s="52"/>
      <c r="C61" s="77"/>
      <c r="D61" s="64"/>
      <c r="E61" s="77"/>
      <c r="F61" s="64"/>
      <c r="G61" s="53"/>
      <c r="H61" s="52"/>
    </row>
    <row r="62" spans="1:8" ht="11.25" customHeight="1">
      <c r="A62" s="54"/>
      <c r="B62" s="52"/>
      <c r="C62" s="77"/>
      <c r="D62" s="64"/>
      <c r="E62" s="77"/>
      <c r="F62" s="64"/>
      <c r="G62" s="53"/>
      <c r="H62" s="52"/>
    </row>
    <row r="63" spans="1:8" ht="11.25" customHeight="1">
      <c r="A63" s="54"/>
      <c r="B63" s="52"/>
      <c r="C63" s="77"/>
      <c r="D63" s="64"/>
      <c r="E63" s="149"/>
      <c r="F63" s="68"/>
      <c r="G63" s="53"/>
      <c r="H63" s="52"/>
    </row>
    <row r="64" spans="1:8" ht="11.25" customHeight="1">
      <c r="A64" s="54"/>
      <c r="B64" s="52"/>
      <c r="C64" s="149"/>
      <c r="D64" s="68"/>
      <c r="E64" s="149"/>
      <c r="F64" s="68"/>
      <c r="G64" s="53"/>
      <c r="H64" s="52"/>
    </row>
    <row r="65" spans="1:8" ht="11.25" customHeight="1">
      <c r="A65" s="54"/>
      <c r="B65" s="52"/>
      <c r="C65" s="149"/>
      <c r="D65" s="68"/>
      <c r="E65" s="149"/>
      <c r="F65" s="68"/>
      <c r="G65" s="53"/>
      <c r="H65" s="52"/>
    </row>
    <row r="66" spans="1:8" ht="11.25" customHeight="1">
      <c r="A66" s="56"/>
      <c r="B66" s="55"/>
      <c r="C66" s="57"/>
      <c r="D66" s="58"/>
      <c r="E66" s="57"/>
      <c r="F66" s="58"/>
      <c r="G66" s="53"/>
      <c r="H66" s="52"/>
    </row>
    <row r="67" spans="1:8" ht="11.25" customHeight="1">
      <c r="A67" s="54"/>
      <c r="B67" s="52"/>
      <c r="C67" s="77"/>
      <c r="D67" s="64"/>
      <c r="E67" s="77"/>
      <c r="F67" s="64"/>
      <c r="G67" s="53"/>
      <c r="H67" s="52"/>
    </row>
    <row r="68" spans="1:8" ht="11.25" customHeight="1">
      <c r="A68" s="54"/>
      <c r="B68" s="52"/>
      <c r="C68" s="149"/>
      <c r="D68" s="68"/>
      <c r="E68" s="149"/>
      <c r="F68" s="68"/>
      <c r="G68" s="53"/>
      <c r="H68" s="52"/>
    </row>
    <row r="69" spans="1:8" ht="11.25" customHeight="1">
      <c r="A69" s="54"/>
      <c r="B69" s="52"/>
      <c r="C69" s="149"/>
      <c r="D69" s="68"/>
      <c r="E69" s="149"/>
      <c r="F69" s="68"/>
      <c r="G69" s="53"/>
      <c r="H69" s="52"/>
    </row>
    <row r="70" spans="1:8" ht="11.25" customHeight="1">
      <c r="A70" s="54"/>
      <c r="B70" s="52"/>
      <c r="C70" s="77"/>
      <c r="D70" s="64"/>
      <c r="E70" s="77"/>
      <c r="F70" s="64"/>
      <c r="G70" s="53"/>
      <c r="H70" s="52"/>
    </row>
    <row r="71" spans="1:8" ht="11.25" customHeight="1">
      <c r="A71" s="56"/>
      <c r="B71" s="55"/>
      <c r="C71" s="57"/>
      <c r="D71" s="58"/>
      <c r="E71" s="57"/>
      <c r="F71" s="58"/>
      <c r="G71" s="53"/>
      <c r="H71" s="52"/>
    </row>
    <row r="72" spans="1:8" ht="11.25" customHeight="1">
      <c r="A72" s="54"/>
      <c r="B72" s="52"/>
      <c r="C72" s="77"/>
      <c r="D72" s="64"/>
      <c r="E72" s="77"/>
      <c r="F72" s="64"/>
      <c r="G72" s="53"/>
      <c r="H72" s="52"/>
    </row>
    <row r="73" spans="1:8" ht="11.25" customHeight="1">
      <c r="A73" s="54"/>
      <c r="B73" s="52"/>
      <c r="C73" s="77"/>
      <c r="D73" s="64"/>
      <c r="E73" s="149"/>
      <c r="F73" s="68"/>
      <c r="G73" s="53"/>
      <c r="H73" s="52"/>
    </row>
    <row r="74" spans="1:8" ht="11.25" customHeight="1">
      <c r="A74" s="54"/>
      <c r="B74" s="52"/>
      <c r="C74" s="149"/>
      <c r="D74" s="68"/>
      <c r="E74" s="149"/>
      <c r="F74" s="68"/>
      <c r="G74" s="53"/>
      <c r="H74" s="52"/>
    </row>
    <row r="75" spans="1:8" ht="11.25" customHeight="1">
      <c r="A75" s="54"/>
      <c r="B75" s="52"/>
      <c r="C75" s="149"/>
      <c r="D75" s="68"/>
      <c r="E75" s="149"/>
      <c r="F75" s="68"/>
      <c r="G75" s="53"/>
      <c r="H75" s="52"/>
    </row>
    <row r="76" spans="1:8" ht="11.25" customHeight="1">
      <c r="A76" s="54"/>
      <c r="B76" s="52"/>
      <c r="C76" s="149"/>
      <c r="D76" s="64"/>
      <c r="F76" s="64"/>
      <c r="G76" s="53"/>
      <c r="H76" s="149"/>
    </row>
    <row r="77" spans="1:8" ht="11.25" customHeight="1">
      <c r="A77" s="56"/>
      <c r="B77" s="55"/>
      <c r="C77" s="57"/>
      <c r="D77" s="58"/>
      <c r="E77" s="57"/>
      <c r="F77" s="58"/>
      <c r="G77" s="150"/>
      <c r="H77" s="55"/>
    </row>
    <row r="78" spans="1:8" ht="11.25" customHeight="1">
      <c r="A78" s="54"/>
      <c r="B78" s="52"/>
      <c r="C78" s="77"/>
      <c r="D78" s="64"/>
      <c r="E78" s="189"/>
      <c r="F78" s="79"/>
      <c r="G78" s="147"/>
      <c r="H78" s="148"/>
    </row>
    <row r="79" spans="1:8" ht="11.25" customHeight="1">
      <c r="A79" s="54"/>
      <c r="B79" s="55"/>
      <c r="C79" s="57"/>
      <c r="D79" s="58"/>
      <c r="E79" s="190"/>
      <c r="F79" s="88"/>
      <c r="G79" s="191"/>
      <c r="H79" s="152"/>
    </row>
    <row r="80" spans="1:8" ht="11.25" customHeight="1">
      <c r="A80" s="54"/>
      <c r="B80" s="55"/>
      <c r="C80" s="57"/>
      <c r="D80" s="58"/>
      <c r="E80" s="190"/>
      <c r="F80" s="88"/>
      <c r="G80" s="191"/>
      <c r="H80" s="152"/>
    </row>
    <row r="81" spans="1:8" ht="11.25" customHeight="1">
      <c r="A81" s="56"/>
      <c r="B81" s="52"/>
      <c r="C81" s="57"/>
      <c r="D81" s="58"/>
      <c r="E81" s="57"/>
      <c r="F81" s="58"/>
      <c r="G81" s="53"/>
      <c r="H81" s="52"/>
    </row>
    <row r="82" spans="1:8" ht="11.25" customHeight="1">
      <c r="A82" s="27"/>
      <c r="B82" s="26"/>
      <c r="C82" s="28"/>
      <c r="D82" s="154"/>
      <c r="E82" s="28"/>
      <c r="F82" s="155"/>
      <c r="G82" s="26"/>
      <c r="H82" s="156"/>
    </row>
    <row r="83" spans="1:8" ht="11.25" customHeight="1">
      <c r="A83" s="27"/>
      <c r="B83" s="26"/>
      <c r="C83" s="28"/>
      <c r="D83" s="154"/>
      <c r="E83" s="28"/>
      <c r="F83" s="155"/>
      <c r="G83" s="26"/>
      <c r="H83" s="156"/>
    </row>
    <row r="84" spans="1:8" ht="11.25" customHeight="1">
      <c r="A84" s="27"/>
      <c r="B84" s="26"/>
      <c r="C84" s="28"/>
      <c r="D84" s="154"/>
      <c r="E84" s="28"/>
      <c r="F84" s="155"/>
      <c r="G84" s="26"/>
      <c r="H84" s="156"/>
    </row>
    <row r="85" spans="1:8" ht="11.25" customHeight="1">
      <c r="A85" s="27"/>
      <c r="B85" s="26"/>
      <c r="C85" s="28"/>
      <c r="D85" s="154"/>
      <c r="E85" s="28"/>
      <c r="F85" s="155"/>
      <c r="G85" s="26"/>
      <c r="H85" s="156"/>
    </row>
    <row r="86" spans="1:8" ht="11.25" customHeight="1">
      <c r="A86" s="27"/>
      <c r="B86" s="26"/>
      <c r="C86" s="28"/>
      <c r="D86" s="154"/>
      <c r="E86" s="28"/>
      <c r="F86" s="155"/>
      <c r="G86" s="26"/>
      <c r="H86" s="156"/>
    </row>
    <row r="87" spans="1:8" ht="11.25" customHeight="1">
      <c r="A87" s="27"/>
      <c r="B87" s="26"/>
      <c r="C87" s="28"/>
      <c r="D87" s="154"/>
      <c r="E87" s="28"/>
      <c r="F87" s="155"/>
      <c r="G87" s="26"/>
      <c r="H87" s="156"/>
    </row>
    <row r="88" spans="1:8" ht="11.25" customHeight="1">
      <c r="A88" s="27"/>
      <c r="B88" s="26"/>
      <c r="C88" s="28"/>
      <c r="D88" s="154"/>
      <c r="E88" s="28"/>
      <c r="F88" s="155"/>
      <c r="G88" s="26"/>
      <c r="H88" s="156"/>
    </row>
    <row r="89" spans="1:8" ht="11.25" customHeight="1">
      <c r="A89" s="27"/>
      <c r="B89" s="26"/>
      <c r="C89" s="28"/>
      <c r="D89" s="154"/>
      <c r="E89" s="28"/>
      <c r="F89" s="155"/>
      <c r="G89" s="26"/>
      <c r="H89" s="156"/>
    </row>
    <row r="90" spans="1:8" ht="11.25" customHeight="1">
      <c r="A90" s="27"/>
      <c r="B90" s="26"/>
      <c r="C90" s="28"/>
      <c r="D90" s="154"/>
      <c r="E90" s="28"/>
      <c r="F90" s="155"/>
      <c r="G90" s="26"/>
      <c r="H90" s="156"/>
    </row>
    <row r="91" spans="1:8" ht="11.25" customHeight="1">
      <c r="A91" s="27"/>
      <c r="B91" s="26"/>
      <c r="C91" s="28"/>
      <c r="D91" s="154"/>
      <c r="E91" s="28"/>
      <c r="F91" s="155"/>
      <c r="G91" s="26"/>
      <c r="H91" s="156"/>
    </row>
    <row r="92" spans="1:8" ht="11.25" customHeight="1">
      <c r="A92" s="27"/>
      <c r="B92" s="26"/>
      <c r="C92" s="28"/>
      <c r="D92" s="154"/>
      <c r="E92" s="28"/>
      <c r="F92" s="155"/>
      <c r="G92" s="26"/>
      <c r="H92" s="156"/>
    </row>
    <row r="93" spans="1:8" ht="11.25" customHeight="1">
      <c r="A93" s="27"/>
      <c r="B93" s="26"/>
      <c r="C93" s="28"/>
      <c r="D93" s="154"/>
      <c r="E93" s="28"/>
      <c r="F93" s="155"/>
      <c r="G93" s="26"/>
      <c r="H93" s="156"/>
    </row>
    <row r="94" spans="1:8" ht="11.25" customHeight="1">
      <c r="A94" s="27"/>
      <c r="B94" s="26"/>
      <c r="C94" s="28"/>
      <c r="D94" s="154"/>
      <c r="E94" s="28"/>
      <c r="F94" s="155"/>
      <c r="G94" s="26"/>
      <c r="H94" s="156"/>
    </row>
    <row r="95" spans="1:8" ht="11.25" customHeight="1">
      <c r="A95" s="27"/>
      <c r="B95" s="26"/>
      <c r="C95" s="28"/>
      <c r="D95" s="154"/>
      <c r="E95" s="28"/>
      <c r="F95" s="155"/>
      <c r="G95" s="26"/>
      <c r="H95" s="156"/>
    </row>
    <row r="96" spans="1:8" ht="11.25" customHeight="1">
      <c r="A96" s="27"/>
      <c r="B96" s="26"/>
      <c r="C96" s="28"/>
      <c r="D96" s="154"/>
      <c r="E96" s="28"/>
      <c r="F96" s="155"/>
      <c r="G96" s="26"/>
      <c r="H96" s="156"/>
    </row>
    <row r="97" spans="1:8" ht="11.25" customHeight="1">
      <c r="A97" s="27"/>
      <c r="B97" s="26"/>
      <c r="C97" s="28"/>
      <c r="D97" s="154"/>
      <c r="E97" s="28"/>
      <c r="F97" s="155"/>
      <c r="G97" s="26"/>
      <c r="H97" s="156"/>
    </row>
    <row r="98" spans="1:8" ht="11.25" customHeight="1">
      <c r="A98" s="27"/>
      <c r="B98" s="26"/>
      <c r="C98" s="28"/>
      <c r="D98" s="154"/>
      <c r="E98" s="28"/>
      <c r="F98" s="155"/>
      <c r="G98" s="26"/>
      <c r="H98" s="156"/>
    </row>
    <row r="99" spans="1:8" ht="11.25" customHeight="1">
      <c r="A99" s="27"/>
      <c r="B99" s="26"/>
      <c r="C99" s="28"/>
      <c r="D99" s="154"/>
      <c r="E99" s="28"/>
      <c r="F99" s="155"/>
      <c r="G99" s="26"/>
      <c r="H99" s="156"/>
    </row>
    <row r="100" spans="1:8" ht="11.25" customHeight="1">
      <c r="A100" s="27"/>
      <c r="B100" s="26"/>
      <c r="C100" s="28"/>
      <c r="D100" s="154"/>
      <c r="E100" s="28"/>
      <c r="F100" s="155"/>
      <c r="G100" s="26"/>
      <c r="H100" s="156"/>
    </row>
    <row r="101" spans="1:8" ht="11.25" customHeight="1">
      <c r="A101" s="27"/>
      <c r="B101" s="26"/>
      <c r="C101" s="28"/>
      <c r="D101" s="154"/>
      <c r="E101" s="28"/>
      <c r="F101" s="155"/>
      <c r="G101" s="26"/>
      <c r="H101" s="156"/>
    </row>
    <row r="102" spans="1:8" ht="11.25" customHeight="1">
      <c r="A102" s="27"/>
      <c r="B102" s="26"/>
      <c r="C102" s="28"/>
      <c r="D102" s="154"/>
      <c r="E102" s="28"/>
      <c r="F102" s="155"/>
      <c r="G102" s="26"/>
      <c r="H102" s="156"/>
    </row>
    <row r="103" spans="1:8" ht="11.25" customHeight="1">
      <c r="A103" s="27"/>
      <c r="B103" s="26"/>
      <c r="C103" s="28"/>
      <c r="D103" s="154"/>
      <c r="E103" s="28"/>
      <c r="F103" s="155"/>
      <c r="G103" s="26"/>
      <c r="H103" s="156"/>
    </row>
    <row r="104" spans="1:8" ht="11.25" customHeight="1">
      <c r="A104" s="27"/>
      <c r="B104" s="26"/>
      <c r="C104" s="28"/>
      <c r="D104" s="154"/>
      <c r="E104" s="28"/>
      <c r="F104" s="155"/>
      <c r="G104" s="26"/>
      <c r="H104" s="156"/>
    </row>
    <row r="105" spans="1:8" ht="11.25" customHeight="1">
      <c r="A105" s="27"/>
      <c r="B105" s="26"/>
      <c r="C105" s="28"/>
      <c r="D105" s="154"/>
      <c r="E105" s="28"/>
      <c r="F105" s="155"/>
      <c r="G105" s="26"/>
      <c r="H105" s="156"/>
    </row>
    <row r="106" spans="1:8" ht="11.25" customHeight="1">
      <c r="A106" s="27"/>
      <c r="B106" s="26"/>
      <c r="C106" s="28"/>
      <c r="D106" s="154"/>
      <c r="E106" s="28"/>
      <c r="F106" s="155"/>
      <c r="G106" s="26"/>
      <c r="H106" s="156"/>
    </row>
    <row r="107" spans="1:8" ht="11.25" customHeight="1">
      <c r="A107" s="27"/>
      <c r="B107" s="26"/>
      <c r="C107" s="28"/>
      <c r="D107" s="154"/>
      <c r="E107" s="28"/>
      <c r="F107" s="155"/>
      <c r="G107" s="26"/>
      <c r="H107" s="156"/>
    </row>
    <row r="108" spans="1:8" ht="11.25" customHeight="1">
      <c r="A108" s="27"/>
      <c r="B108" s="26"/>
      <c r="C108" s="28"/>
      <c r="D108" s="154"/>
      <c r="E108" s="28"/>
      <c r="F108" s="155"/>
      <c r="G108" s="26"/>
      <c r="H108" s="156"/>
    </row>
    <row r="109" spans="1:8" ht="11.25" customHeight="1">
      <c r="A109" s="27"/>
      <c r="B109" s="26"/>
      <c r="C109" s="28"/>
      <c r="D109" s="154"/>
      <c r="E109" s="28"/>
      <c r="F109" s="155"/>
      <c r="G109" s="26"/>
      <c r="H109" s="156"/>
    </row>
    <row r="110" spans="1:8" ht="11.25" customHeight="1">
      <c r="A110" s="27"/>
      <c r="B110" s="26"/>
      <c r="C110" s="28"/>
      <c r="D110" s="154"/>
      <c r="E110" s="28"/>
      <c r="F110" s="155"/>
      <c r="G110" s="26"/>
      <c r="H110" s="156"/>
    </row>
    <row r="111" spans="1:8" ht="11.25" customHeight="1">
      <c r="A111" s="27"/>
      <c r="B111" s="26"/>
      <c r="C111" s="28"/>
      <c r="D111" s="154"/>
      <c r="E111" s="28"/>
      <c r="F111" s="155"/>
      <c r="G111" s="26"/>
      <c r="H111" s="156"/>
    </row>
    <row r="112" spans="1:8" ht="11.25" customHeight="1">
      <c r="A112" s="27"/>
      <c r="B112" s="26"/>
      <c r="C112" s="28"/>
      <c r="D112" s="154"/>
      <c r="E112" s="28"/>
      <c r="F112" s="155"/>
      <c r="G112" s="26"/>
      <c r="H112" s="156"/>
    </row>
    <row r="113" spans="1:8" ht="11.25" customHeight="1">
      <c r="A113" s="27"/>
      <c r="B113" s="26"/>
      <c r="C113" s="28"/>
      <c r="D113" s="154"/>
      <c r="E113" s="28"/>
      <c r="F113" s="155"/>
      <c r="G113" s="26"/>
      <c r="H113" s="156"/>
    </row>
    <row r="114" spans="1:8" ht="11.25" customHeight="1">
      <c r="A114" s="27"/>
      <c r="B114" s="26"/>
      <c r="C114" s="28"/>
      <c r="D114" s="154"/>
      <c r="E114" s="28"/>
      <c r="F114" s="155"/>
      <c r="G114" s="26"/>
      <c r="H114" s="156"/>
    </row>
    <row r="115" spans="1:8" ht="11.25" customHeight="1">
      <c r="A115" s="27"/>
      <c r="B115" s="26"/>
      <c r="C115" s="28"/>
      <c r="D115" s="154"/>
      <c r="E115" s="28"/>
      <c r="F115" s="155"/>
      <c r="G115" s="26"/>
      <c r="H115" s="156"/>
    </row>
    <row r="116" spans="1:8" ht="11.25" customHeight="1">
      <c r="A116" s="27"/>
      <c r="B116" s="26"/>
      <c r="C116" s="28"/>
      <c r="D116" s="154"/>
      <c r="E116" s="28"/>
      <c r="F116" s="155"/>
      <c r="G116" s="26"/>
      <c r="H116" s="156"/>
    </row>
    <row r="117" spans="1:8" ht="11.25" customHeight="1">
      <c r="A117" s="27"/>
      <c r="B117" s="26"/>
      <c r="C117" s="28"/>
      <c r="D117" s="154"/>
      <c r="E117" s="28"/>
      <c r="F117" s="155"/>
      <c r="G117" s="26"/>
      <c r="H117" s="156"/>
    </row>
    <row r="118" spans="1:8" ht="11.25" customHeight="1">
      <c r="A118" s="27"/>
      <c r="B118" s="26"/>
      <c r="C118" s="28"/>
      <c r="D118" s="154"/>
      <c r="E118" s="28"/>
      <c r="F118" s="155"/>
      <c r="G118" s="26"/>
      <c r="H118" s="156"/>
    </row>
    <row r="119" spans="1:8" ht="11.25" customHeight="1">
      <c r="A119" s="27"/>
      <c r="B119" s="26"/>
      <c r="C119" s="28"/>
      <c r="D119" s="154"/>
      <c r="E119" s="28"/>
      <c r="F119" s="155"/>
      <c r="G119" s="26"/>
      <c r="H119" s="156"/>
    </row>
    <row r="120" spans="1:8" ht="11.25" customHeight="1">
      <c r="A120" s="27"/>
      <c r="B120" s="26"/>
      <c r="C120" s="28"/>
      <c r="D120" s="154"/>
      <c r="E120" s="28"/>
      <c r="F120" s="155"/>
      <c r="G120" s="26"/>
      <c r="H120" s="156"/>
    </row>
    <row r="121" spans="1:8" ht="11.25" customHeight="1">
      <c r="A121" s="27"/>
      <c r="B121" s="26"/>
      <c r="C121" s="28"/>
      <c r="D121" s="154"/>
      <c r="E121" s="28"/>
      <c r="F121" s="155"/>
      <c r="G121" s="26"/>
      <c r="H121" s="156"/>
    </row>
    <row r="122" spans="1:8" ht="11.25" customHeight="1">
      <c r="A122" s="27"/>
      <c r="B122" s="26"/>
      <c r="C122" s="28"/>
      <c r="D122" s="154"/>
      <c r="E122" s="28"/>
      <c r="F122" s="155"/>
      <c r="G122" s="26"/>
      <c r="H122" s="156"/>
    </row>
    <row r="123" spans="1:8" ht="11.25" customHeight="1">
      <c r="A123" s="27"/>
      <c r="B123" s="26"/>
      <c r="C123" s="28"/>
      <c r="D123" s="154"/>
      <c r="E123" s="28"/>
      <c r="F123" s="155"/>
      <c r="G123" s="26"/>
      <c r="H123" s="156"/>
    </row>
    <row r="124" spans="1:8" ht="11.25" customHeight="1">
      <c r="A124" s="27"/>
      <c r="B124" s="26"/>
      <c r="C124" s="28"/>
      <c r="D124" s="154"/>
      <c r="E124" s="28"/>
      <c r="F124" s="155"/>
      <c r="G124" s="26"/>
      <c r="H124" s="156"/>
    </row>
    <row r="125" spans="1:8" ht="11.25" customHeight="1">
      <c r="A125" s="27"/>
      <c r="B125" s="26"/>
      <c r="C125" s="28"/>
      <c r="D125" s="154"/>
      <c r="E125" s="28"/>
      <c r="F125" s="155"/>
      <c r="G125" s="26"/>
      <c r="H125" s="156"/>
    </row>
    <row r="126" spans="1:8" ht="11.25" customHeight="1">
      <c r="A126" s="27"/>
      <c r="B126" s="26"/>
      <c r="C126" s="157"/>
      <c r="D126" s="158"/>
      <c r="E126" s="157"/>
      <c r="F126" s="159"/>
      <c r="G126" s="26"/>
      <c r="H126" s="156"/>
    </row>
    <row r="127" spans="1:8" ht="11.25" customHeight="1">
      <c r="A127" s="29"/>
      <c r="B127" s="30"/>
      <c r="C127" s="31"/>
      <c r="D127" s="160"/>
      <c r="E127" s="31"/>
      <c r="F127" s="161"/>
      <c r="G127" s="26"/>
      <c r="H127" s="156"/>
    </row>
    <row r="128" spans="1:8" ht="11.25" customHeight="1">
      <c r="A128" s="32"/>
      <c r="B128" s="30"/>
      <c r="C128" s="31"/>
      <c r="D128" s="160"/>
      <c r="E128" s="31"/>
      <c r="F128" s="161"/>
      <c r="G128" s="26"/>
      <c r="H128" s="156"/>
    </row>
    <row r="129" spans="1:8" ht="11.25" customHeight="1">
      <c r="A129" s="32"/>
      <c r="B129" s="30"/>
      <c r="C129" s="31"/>
      <c r="D129" s="160"/>
      <c r="E129" s="31"/>
      <c r="F129" s="162"/>
      <c r="G129" s="26"/>
      <c r="H129" s="156"/>
    </row>
    <row r="130" spans="1:8" ht="11.25" customHeight="1">
      <c r="A130" s="29"/>
      <c r="B130" s="30"/>
      <c r="C130" s="163"/>
      <c r="D130" s="164"/>
      <c r="E130" s="165"/>
      <c r="F130" s="166"/>
      <c r="G130" s="26"/>
      <c r="H130" s="156"/>
    </row>
    <row r="131" spans="1:8" ht="11.25" customHeight="1">
      <c r="A131" s="29"/>
      <c r="B131" s="30"/>
      <c r="C131" s="33"/>
      <c r="D131" s="167"/>
      <c r="E131" s="33"/>
      <c r="F131" s="168"/>
      <c r="G131" s="26"/>
      <c r="H131" s="156"/>
    </row>
    <row r="132" spans="1:8" ht="11.25" customHeight="1">
      <c r="A132" s="29"/>
      <c r="B132" s="30"/>
      <c r="C132" s="33"/>
      <c r="D132" s="167"/>
      <c r="E132" s="31"/>
      <c r="F132" s="169"/>
      <c r="G132" s="26"/>
      <c r="H132" s="156"/>
    </row>
    <row r="133" spans="1:8" ht="11.25" customHeight="1">
      <c r="A133" s="29"/>
      <c r="B133" s="30"/>
      <c r="C133" s="31"/>
      <c r="D133" s="160"/>
      <c r="E133" s="31"/>
      <c r="F133" s="169"/>
      <c r="G133" s="26"/>
      <c r="H133" s="156"/>
    </row>
    <row r="134" spans="1:8" ht="11.25" customHeight="1">
      <c r="A134" s="29"/>
      <c r="B134" s="30"/>
      <c r="C134" s="31"/>
      <c r="D134" s="160"/>
      <c r="E134" s="31"/>
      <c r="F134" s="169"/>
      <c r="G134" s="26"/>
      <c r="H134" s="156"/>
    </row>
    <row r="135" spans="1:8" ht="11.25" customHeight="1">
      <c r="A135" s="32"/>
      <c r="B135" s="30"/>
      <c r="C135" s="31"/>
      <c r="D135" s="160"/>
      <c r="E135" s="31"/>
      <c r="F135" s="162"/>
      <c r="G135" s="26"/>
      <c r="H135" s="156"/>
    </row>
    <row r="136" spans="1:8" ht="11.25" customHeight="1">
      <c r="A136" s="29"/>
      <c r="B136" s="30"/>
      <c r="C136" s="33"/>
      <c r="D136" s="167"/>
      <c r="E136" s="33"/>
      <c r="F136" s="170"/>
      <c r="G136" s="26"/>
      <c r="H136" s="156"/>
    </row>
    <row r="137" spans="1:8" ht="11.25" customHeight="1">
      <c r="A137" s="29"/>
      <c r="B137" s="30"/>
      <c r="C137" s="31"/>
      <c r="D137" s="160"/>
      <c r="E137" s="31"/>
      <c r="F137" s="162"/>
      <c r="G137" s="26"/>
      <c r="H137" s="156"/>
    </row>
    <row r="138" spans="1:8" ht="11.25" customHeight="1">
      <c r="A138" s="29"/>
      <c r="B138" s="30"/>
      <c r="C138" s="31"/>
      <c r="D138" s="160"/>
      <c r="E138" s="31"/>
      <c r="F138" s="162"/>
      <c r="G138" s="26"/>
      <c r="H138" s="156"/>
    </row>
    <row r="139" spans="1:8" ht="11.25" customHeight="1">
      <c r="A139" s="29"/>
      <c r="B139" s="30"/>
      <c r="C139" s="31"/>
      <c r="D139" s="160"/>
      <c r="E139" s="31"/>
      <c r="F139" s="162"/>
      <c r="G139" s="26"/>
      <c r="H139" s="156"/>
    </row>
    <row r="140" spans="1:8" ht="11.25" customHeight="1">
      <c r="A140" s="32"/>
      <c r="B140" s="30"/>
      <c r="C140" s="31"/>
      <c r="D140" s="160"/>
      <c r="E140" s="31"/>
      <c r="F140" s="161"/>
      <c r="G140" s="26"/>
      <c r="H140" s="156"/>
    </row>
    <row r="141" spans="1:8" ht="11.25" customHeight="1">
      <c r="A141" s="29"/>
      <c r="B141" s="30"/>
      <c r="C141" s="163"/>
      <c r="D141" s="164"/>
      <c r="E141" s="28"/>
      <c r="F141" s="166"/>
      <c r="G141" s="26"/>
      <c r="H141" s="156"/>
    </row>
    <row r="142" spans="1:8" ht="11.25" customHeight="1">
      <c r="A142" s="29"/>
      <c r="B142" s="30"/>
      <c r="C142" s="33"/>
      <c r="D142" s="167"/>
      <c r="E142" s="31"/>
      <c r="F142" s="162"/>
      <c r="G142" s="26"/>
      <c r="H142" s="156"/>
    </row>
    <row r="143" spans="1:8" ht="11.25" customHeight="1">
      <c r="A143" s="29"/>
      <c r="B143" s="30"/>
      <c r="C143" s="31"/>
      <c r="D143" s="160"/>
      <c r="E143" s="31"/>
      <c r="F143" s="162"/>
      <c r="G143" s="26"/>
      <c r="H143" s="156"/>
    </row>
    <row r="144" spans="1:8" ht="11.25" customHeight="1">
      <c r="A144" s="29"/>
      <c r="B144" s="30"/>
      <c r="C144" s="31"/>
      <c r="D144" s="160"/>
      <c r="E144" s="31"/>
      <c r="F144" s="162"/>
      <c r="G144" s="26"/>
      <c r="H144" s="156"/>
    </row>
    <row r="145" spans="1:8" ht="11.25" customHeight="1">
      <c r="A145" s="29"/>
      <c r="B145" s="30"/>
      <c r="C145" s="31"/>
      <c r="D145" s="160"/>
      <c r="E145" s="171"/>
      <c r="F145" s="161"/>
      <c r="G145" s="31"/>
      <c r="H145" s="156"/>
    </row>
    <row r="146" spans="1:9" ht="11.25" customHeight="1">
      <c r="A146" s="172"/>
      <c r="B146" s="173"/>
      <c r="C146" s="174"/>
      <c r="D146" s="175"/>
      <c r="E146" s="174"/>
      <c r="F146" s="176"/>
      <c r="G146" s="177"/>
      <c r="H146" s="178"/>
      <c r="I146" s="151"/>
    </row>
    <row r="147" spans="1:9" ht="11.25" customHeight="1">
      <c r="A147" s="29"/>
      <c r="B147" s="179"/>
      <c r="C147" s="180"/>
      <c r="D147" s="167"/>
      <c r="E147" s="179"/>
      <c r="F147" s="180"/>
      <c r="G147" s="167"/>
      <c r="H147" s="167"/>
      <c r="I147" s="151"/>
    </row>
    <row r="148" spans="1:9" ht="11.25" customHeight="1">
      <c r="A148" s="29"/>
      <c r="B148" s="181"/>
      <c r="C148" s="182"/>
      <c r="D148" s="160"/>
      <c r="E148" s="181"/>
      <c r="F148" s="183"/>
      <c r="G148" s="184"/>
      <c r="H148" s="185"/>
      <c r="I148" s="151"/>
    </row>
    <row r="149" spans="1:8" ht="11.25" customHeight="1">
      <c r="A149" s="29"/>
      <c r="B149" s="181"/>
      <c r="C149" s="182"/>
      <c r="D149" s="160"/>
      <c r="E149" s="181"/>
      <c r="F149" s="183"/>
      <c r="G149" s="184"/>
      <c r="H149" s="185"/>
    </row>
    <row r="150" spans="1:8" ht="11.25" customHeight="1">
      <c r="A150" s="29"/>
      <c r="B150" s="186"/>
      <c r="C150" s="31"/>
      <c r="D150" s="160"/>
      <c r="E150" s="186"/>
      <c r="F150" s="187"/>
      <c r="G150" s="161"/>
      <c r="H150" s="188"/>
    </row>
    <row r="151" spans="1:8" ht="11.25" customHeight="1">
      <c r="A151" s="59"/>
      <c r="B151" s="60"/>
      <c r="C151" s="61"/>
      <c r="D151" s="62"/>
      <c r="E151" s="63"/>
      <c r="F151" s="64"/>
      <c r="G151" s="107"/>
      <c r="H151" s="60"/>
    </row>
    <row r="152" spans="1:8" ht="11.25" customHeight="1">
      <c r="A152" s="59"/>
      <c r="B152" s="60"/>
      <c r="C152" s="61"/>
      <c r="D152" s="62"/>
      <c r="E152" s="63"/>
      <c r="F152" s="64"/>
      <c r="G152" s="107"/>
      <c r="H152" s="60"/>
    </row>
    <row r="153" spans="1:8" ht="11.25" customHeight="1">
      <c r="A153" s="59"/>
      <c r="B153" s="60"/>
      <c r="C153" s="61"/>
      <c r="D153" s="62"/>
      <c r="E153" s="63"/>
      <c r="F153" s="64"/>
      <c r="G153" s="107"/>
      <c r="H153" s="60"/>
    </row>
    <row r="154" spans="1:8" ht="11.25" customHeight="1">
      <c r="A154" s="59"/>
      <c r="B154" s="60"/>
      <c r="C154" s="61"/>
      <c r="D154" s="62"/>
      <c r="E154" s="63"/>
      <c r="F154" s="64"/>
      <c r="G154" s="107"/>
      <c r="H154" s="60"/>
    </row>
    <row r="155" spans="1:8" ht="11.25" customHeight="1">
      <c r="A155" s="59"/>
      <c r="B155" s="60"/>
      <c r="C155" s="61"/>
      <c r="D155" s="62"/>
      <c r="E155" s="63"/>
      <c r="F155" s="64"/>
      <c r="G155" s="107"/>
      <c r="H155" s="60"/>
    </row>
    <row r="156" spans="1:8" ht="11.25" customHeight="1">
      <c r="A156" s="59"/>
      <c r="B156" s="60"/>
      <c r="C156" s="61"/>
      <c r="D156" s="62"/>
      <c r="E156" s="63"/>
      <c r="F156" s="64"/>
      <c r="G156" s="107"/>
      <c r="H156" s="60"/>
    </row>
    <row r="157" spans="1:8" ht="11.25" customHeight="1">
      <c r="A157" s="59"/>
      <c r="B157" s="60"/>
      <c r="C157" s="61"/>
      <c r="D157" s="62"/>
      <c r="E157" s="63"/>
      <c r="F157" s="64"/>
      <c r="G157" s="107"/>
      <c r="H157" s="60"/>
    </row>
    <row r="158" spans="1:8" ht="11.25" customHeight="1">
      <c r="A158" s="59"/>
      <c r="B158" s="60"/>
      <c r="C158" s="61"/>
      <c r="D158" s="62"/>
      <c r="E158" s="63"/>
      <c r="F158" s="64"/>
      <c r="G158" s="107"/>
      <c r="H158" s="60"/>
    </row>
    <row r="159" spans="1:8" ht="11.25" customHeight="1">
      <c r="A159" s="59"/>
      <c r="B159" s="60"/>
      <c r="C159" s="61"/>
      <c r="D159" s="62"/>
      <c r="E159" s="63"/>
      <c r="F159" s="64"/>
      <c r="G159" s="107"/>
      <c r="H159" s="60"/>
    </row>
    <row r="160" spans="1:8" ht="11.25" customHeight="1">
      <c r="A160" s="59"/>
      <c r="B160" s="60"/>
      <c r="C160" s="61"/>
      <c r="D160" s="62"/>
      <c r="E160" s="63"/>
      <c r="F160" s="64"/>
      <c r="G160" s="107"/>
      <c r="H160" s="60"/>
    </row>
    <row r="161" spans="1:8" ht="11.25" customHeight="1">
      <c r="A161" s="59"/>
      <c r="B161" s="60"/>
      <c r="C161" s="61"/>
      <c r="D161" s="62"/>
      <c r="E161" s="63"/>
      <c r="F161" s="64"/>
      <c r="G161" s="107"/>
      <c r="H161" s="60"/>
    </row>
    <row r="162" spans="1:8" ht="11.25" customHeight="1">
      <c r="A162" s="59"/>
      <c r="B162" s="60"/>
      <c r="C162" s="61"/>
      <c r="D162" s="62"/>
      <c r="E162" s="63"/>
      <c r="F162" s="64"/>
      <c r="G162" s="107"/>
      <c r="H162" s="60"/>
    </row>
    <row r="163" spans="1:8" ht="11.25" customHeight="1">
      <c r="A163" s="59"/>
      <c r="B163" s="60"/>
      <c r="C163" s="61"/>
      <c r="D163" s="62"/>
      <c r="E163" s="63"/>
      <c r="F163" s="64"/>
      <c r="G163" s="107"/>
      <c r="H163" s="60"/>
    </row>
    <row r="164" spans="1:8" ht="11.25" customHeight="1">
      <c r="A164" s="59"/>
      <c r="B164" s="60"/>
      <c r="C164" s="61"/>
      <c r="D164" s="62"/>
      <c r="E164" s="63"/>
      <c r="F164" s="64"/>
      <c r="G164" s="107"/>
      <c r="H164" s="60"/>
    </row>
    <row r="165" spans="1:8" ht="11.25" customHeight="1">
      <c r="A165" s="59"/>
      <c r="B165" s="60"/>
      <c r="C165" s="61"/>
      <c r="D165" s="62"/>
      <c r="E165" s="63"/>
      <c r="F165" s="64"/>
      <c r="G165" s="107"/>
      <c r="H165" s="60"/>
    </row>
    <row r="166" spans="1:8" ht="11.25" customHeight="1">
      <c r="A166" s="59"/>
      <c r="B166" s="60"/>
      <c r="C166" s="61"/>
      <c r="D166" s="62"/>
      <c r="E166" s="63"/>
      <c r="F166" s="64"/>
      <c r="G166" s="107"/>
      <c r="H166" s="60"/>
    </row>
    <row r="167" spans="1:8" ht="11.25" customHeight="1">
      <c r="A167" s="59"/>
      <c r="B167" s="60"/>
      <c r="C167" s="61"/>
      <c r="D167" s="62"/>
      <c r="E167" s="63"/>
      <c r="F167" s="64"/>
      <c r="G167" s="107"/>
      <c r="H167" s="60"/>
    </row>
    <row r="168" spans="1:8" ht="11.25" customHeight="1">
      <c r="A168" s="59"/>
      <c r="B168" s="60"/>
      <c r="C168" s="61"/>
      <c r="D168" s="62"/>
      <c r="E168" s="63"/>
      <c r="F168" s="64"/>
      <c r="G168" s="107"/>
      <c r="H168" s="60"/>
    </row>
    <row r="169" spans="1:8" ht="11.25" customHeight="1">
      <c r="A169" s="59"/>
      <c r="B169" s="60"/>
      <c r="C169" s="61"/>
      <c r="D169" s="62"/>
      <c r="E169" s="63"/>
      <c r="F169" s="64"/>
      <c r="G169" s="107"/>
      <c r="H169" s="60"/>
    </row>
    <row r="170" spans="1:8" ht="11.25" customHeight="1">
      <c r="A170" s="59"/>
      <c r="B170" s="60"/>
      <c r="C170" s="61"/>
      <c r="D170" s="62"/>
      <c r="E170" s="63"/>
      <c r="F170" s="64"/>
      <c r="G170" s="107"/>
      <c r="H170" s="60"/>
    </row>
    <row r="171" spans="1:8" ht="11.25" customHeight="1">
      <c r="A171" s="59"/>
      <c r="B171" s="60"/>
      <c r="C171" s="61"/>
      <c r="D171" s="62"/>
      <c r="E171" s="63"/>
      <c r="F171" s="64"/>
      <c r="G171" s="107"/>
      <c r="H171" s="60"/>
    </row>
    <row r="172" spans="1:8" ht="11.25" customHeight="1">
      <c r="A172" s="59"/>
      <c r="B172" s="60"/>
      <c r="C172" s="61"/>
      <c r="D172" s="62"/>
      <c r="E172" s="63"/>
      <c r="F172" s="64"/>
      <c r="G172" s="107"/>
      <c r="H172" s="60"/>
    </row>
    <row r="173" spans="1:8" ht="11.25" customHeight="1">
      <c r="A173" s="59"/>
      <c r="B173" s="60"/>
      <c r="C173" s="61"/>
      <c r="D173" s="62"/>
      <c r="E173" s="63"/>
      <c r="F173" s="64"/>
      <c r="G173" s="107"/>
      <c r="H173" s="60"/>
    </row>
    <row r="174" spans="1:8" ht="11.25" customHeight="1">
      <c r="A174" s="59"/>
      <c r="B174" s="60"/>
      <c r="C174" s="61"/>
      <c r="D174" s="62"/>
      <c r="E174" s="63"/>
      <c r="F174" s="64"/>
      <c r="G174" s="107"/>
      <c r="H174" s="60"/>
    </row>
    <row r="175" spans="1:8" ht="11.25" customHeight="1">
      <c r="A175" s="59"/>
      <c r="B175" s="60"/>
      <c r="C175" s="61"/>
      <c r="D175" s="62"/>
      <c r="E175" s="63"/>
      <c r="F175" s="64"/>
      <c r="G175" s="107"/>
      <c r="H175" s="60"/>
    </row>
    <row r="176" spans="1:8" ht="11.25" customHeight="1">
      <c r="A176" s="59"/>
      <c r="B176" s="60"/>
      <c r="C176" s="61"/>
      <c r="D176" s="62"/>
      <c r="E176" s="63"/>
      <c r="F176" s="64"/>
      <c r="G176" s="107"/>
      <c r="H176" s="60"/>
    </row>
    <row r="177" spans="1:8" ht="11.25" customHeight="1">
      <c r="A177" s="59"/>
      <c r="B177" s="60"/>
      <c r="C177" s="61"/>
      <c r="D177" s="62"/>
      <c r="E177" s="63"/>
      <c r="F177" s="64"/>
      <c r="G177" s="107"/>
      <c r="H177" s="60"/>
    </row>
    <row r="178" spans="1:8" ht="11.25" customHeight="1">
      <c r="A178" s="59"/>
      <c r="B178" s="60"/>
      <c r="C178" s="61"/>
      <c r="D178" s="62"/>
      <c r="E178" s="63"/>
      <c r="F178" s="64"/>
      <c r="G178" s="107"/>
      <c r="H178" s="60"/>
    </row>
    <row r="179" spans="1:8" ht="11.25" customHeight="1">
      <c r="A179" s="59"/>
      <c r="B179" s="60"/>
      <c r="C179" s="61"/>
      <c r="D179" s="62"/>
      <c r="E179" s="63"/>
      <c r="F179" s="64"/>
      <c r="G179" s="107"/>
      <c r="H179" s="60"/>
    </row>
    <row r="180" spans="1:8" ht="11.25" customHeight="1">
      <c r="A180" s="59"/>
      <c r="B180" s="60"/>
      <c r="C180" s="61"/>
      <c r="D180" s="62"/>
      <c r="E180" s="63"/>
      <c r="F180" s="64"/>
      <c r="G180" s="107"/>
      <c r="H180" s="60"/>
    </row>
    <row r="181" spans="1:8" ht="11.25" customHeight="1">
      <c r="A181" s="59"/>
      <c r="B181" s="60"/>
      <c r="C181" s="61"/>
      <c r="D181" s="62"/>
      <c r="E181" s="63"/>
      <c r="F181" s="64"/>
      <c r="G181" s="107"/>
      <c r="H181" s="60"/>
    </row>
    <row r="182" spans="1:8" ht="11.25" customHeight="1">
      <c r="A182" s="59"/>
      <c r="B182" s="60"/>
      <c r="C182" s="61"/>
      <c r="D182" s="62"/>
      <c r="E182" s="63"/>
      <c r="F182" s="64"/>
      <c r="G182" s="107"/>
      <c r="H182" s="60"/>
    </row>
    <row r="183" spans="1:8" ht="11.25" customHeight="1">
      <c r="A183" s="59"/>
      <c r="B183" s="60"/>
      <c r="C183" s="61"/>
      <c r="D183" s="62"/>
      <c r="E183" s="63"/>
      <c r="F183" s="64"/>
      <c r="G183" s="107"/>
      <c r="H183" s="60"/>
    </row>
    <row r="184" spans="1:8" ht="11.25" customHeight="1">
      <c r="A184" s="59"/>
      <c r="B184" s="60"/>
      <c r="C184" s="61"/>
      <c r="D184" s="62"/>
      <c r="E184" s="63"/>
      <c r="F184" s="64"/>
      <c r="G184" s="107"/>
      <c r="H184" s="60"/>
    </row>
    <row r="185" spans="1:8" ht="11.25" customHeight="1">
      <c r="A185" s="59"/>
      <c r="B185" s="60"/>
      <c r="C185" s="61"/>
      <c r="D185" s="62"/>
      <c r="E185" s="63"/>
      <c r="F185" s="64"/>
      <c r="G185" s="107"/>
      <c r="H185" s="60"/>
    </row>
    <row r="186" spans="1:8" ht="11.25" customHeight="1">
      <c r="A186" s="59"/>
      <c r="B186" s="60"/>
      <c r="C186" s="61"/>
      <c r="D186" s="62"/>
      <c r="E186" s="63"/>
      <c r="F186" s="64"/>
      <c r="G186" s="107"/>
      <c r="H186" s="60"/>
    </row>
    <row r="187" spans="1:8" ht="11.25" customHeight="1">
      <c r="A187" s="59"/>
      <c r="B187" s="60"/>
      <c r="C187" s="61"/>
      <c r="D187" s="62"/>
      <c r="E187" s="63"/>
      <c r="F187" s="64"/>
      <c r="G187" s="107"/>
      <c r="H187" s="60"/>
    </row>
    <row r="188" spans="1:8" ht="11.25" customHeight="1">
      <c r="A188" s="59"/>
      <c r="B188" s="60"/>
      <c r="C188" s="61"/>
      <c r="D188" s="62"/>
      <c r="E188" s="63"/>
      <c r="F188" s="64"/>
      <c r="G188" s="107"/>
      <c r="H188" s="60"/>
    </row>
    <row r="189" spans="1:8" ht="11.25" customHeight="1">
      <c r="A189" s="59"/>
      <c r="B189" s="60"/>
      <c r="C189" s="61"/>
      <c r="D189" s="62"/>
      <c r="E189" s="63"/>
      <c r="F189" s="64"/>
      <c r="G189" s="107"/>
      <c r="H189" s="60"/>
    </row>
    <row r="190" spans="1:8" ht="11.25" customHeight="1">
      <c r="A190" s="59"/>
      <c r="B190" s="60"/>
      <c r="C190" s="61"/>
      <c r="D190" s="62"/>
      <c r="E190" s="63"/>
      <c r="F190" s="64"/>
      <c r="G190" s="107"/>
      <c r="H190" s="60"/>
    </row>
    <row r="191" spans="1:8" ht="11.25" customHeight="1">
      <c r="A191" s="59"/>
      <c r="B191" s="60"/>
      <c r="C191" s="61"/>
      <c r="D191" s="62"/>
      <c r="E191" s="61"/>
      <c r="F191" s="64"/>
      <c r="G191" s="107"/>
      <c r="H191" s="60"/>
    </row>
    <row r="192" spans="1:8" ht="11.25" customHeight="1">
      <c r="A192" s="59"/>
      <c r="B192" s="70"/>
      <c r="C192" s="61"/>
      <c r="D192" s="62"/>
      <c r="E192" s="63"/>
      <c r="F192" s="64"/>
      <c r="G192" s="107"/>
      <c r="H192" s="60"/>
    </row>
    <row r="193" spans="1:8" ht="11.25" customHeight="1">
      <c r="A193" s="59"/>
      <c r="B193" s="70"/>
      <c r="C193" s="71"/>
      <c r="D193" s="72"/>
      <c r="E193" s="73"/>
      <c r="F193" s="58"/>
      <c r="G193" s="107"/>
      <c r="H193" s="60"/>
    </row>
    <row r="194" spans="1:8" ht="11.25" customHeight="1">
      <c r="A194" s="59"/>
      <c r="B194" s="70"/>
      <c r="C194" s="71"/>
      <c r="D194" s="72"/>
      <c r="E194" s="73"/>
      <c r="F194" s="58"/>
      <c r="G194" s="107"/>
      <c r="H194" s="60"/>
    </row>
    <row r="195" spans="1:8" ht="11.25" customHeight="1">
      <c r="A195" s="69"/>
      <c r="B195" s="70"/>
      <c r="C195" s="71"/>
      <c r="D195" s="72"/>
      <c r="E195" s="73"/>
      <c r="F195" s="58"/>
      <c r="G195" s="107"/>
      <c r="H195" s="60"/>
    </row>
    <row r="196" spans="1:8" ht="11.25" customHeight="1">
      <c r="A196" s="69"/>
      <c r="B196" s="70"/>
      <c r="C196" s="71"/>
      <c r="D196" s="72"/>
      <c r="E196" s="73"/>
      <c r="F196" s="58"/>
      <c r="G196" s="107"/>
      <c r="H196" s="60"/>
    </row>
    <row r="197" spans="1:8" ht="11.25" customHeight="1">
      <c r="A197" s="59"/>
      <c r="B197" s="60"/>
      <c r="C197" s="61"/>
      <c r="D197" s="62"/>
      <c r="E197" s="63"/>
      <c r="F197" s="64"/>
      <c r="G197" s="107"/>
      <c r="H197" s="60"/>
    </row>
    <row r="198" spans="1:8" ht="11.25" customHeight="1">
      <c r="A198" s="59"/>
      <c r="B198" s="60"/>
      <c r="C198" s="61"/>
      <c r="D198" s="62"/>
      <c r="E198" s="63"/>
      <c r="F198" s="64"/>
      <c r="G198" s="107"/>
      <c r="H198" s="60"/>
    </row>
    <row r="199" spans="1:8" ht="11.25" customHeight="1">
      <c r="A199" s="59"/>
      <c r="B199" s="70"/>
      <c r="C199" s="61"/>
      <c r="D199" s="62"/>
      <c r="E199" s="73"/>
      <c r="F199" s="58"/>
      <c r="G199" s="107"/>
      <c r="H199" s="60"/>
    </row>
    <row r="200" spans="1:8" ht="11.25" customHeight="1">
      <c r="A200" s="59"/>
      <c r="B200" s="70"/>
      <c r="C200" s="71"/>
      <c r="D200" s="72"/>
      <c r="E200" s="73"/>
      <c r="F200" s="58"/>
      <c r="G200" s="107"/>
      <c r="H200" s="60"/>
    </row>
    <row r="201" spans="1:8" ht="11.25" customHeight="1">
      <c r="A201" s="69"/>
      <c r="B201" s="60"/>
      <c r="C201" s="65"/>
      <c r="D201" s="66"/>
      <c r="E201" s="67"/>
      <c r="F201" s="68"/>
      <c r="G201" s="107"/>
      <c r="H201" s="60"/>
    </row>
    <row r="202" spans="1:8" ht="11.25" customHeight="1">
      <c r="A202" s="69"/>
      <c r="B202" s="70"/>
      <c r="C202" s="71"/>
      <c r="D202" s="72"/>
      <c r="E202" s="73"/>
      <c r="F202" s="58"/>
      <c r="G202" s="107"/>
      <c r="H202" s="60"/>
    </row>
    <row r="203" spans="1:8" ht="11.25" customHeight="1">
      <c r="A203" s="59"/>
      <c r="B203" s="70"/>
      <c r="C203" s="61"/>
      <c r="D203" s="62"/>
      <c r="E203" s="63"/>
      <c r="F203" s="64"/>
      <c r="G203" s="107"/>
      <c r="H203" s="63"/>
    </row>
    <row r="204" spans="1:8" ht="11.25" customHeight="1">
      <c r="A204" s="59"/>
      <c r="B204" s="104"/>
      <c r="C204" s="63"/>
      <c r="D204" s="64"/>
      <c r="E204" s="67"/>
      <c r="F204" s="68"/>
      <c r="G204" s="78"/>
      <c r="H204" s="63"/>
    </row>
    <row r="205" spans="1:8" ht="11.25" customHeight="1">
      <c r="A205" s="59"/>
      <c r="B205" s="104"/>
      <c r="C205" s="73"/>
      <c r="D205" s="58"/>
      <c r="E205" s="73"/>
      <c r="F205" s="58"/>
      <c r="G205" s="78"/>
      <c r="H205" s="63"/>
    </row>
    <row r="206" spans="1:8" ht="11.25" customHeight="1">
      <c r="A206" s="69"/>
      <c r="B206" s="104"/>
      <c r="C206" s="73"/>
      <c r="D206" s="58"/>
      <c r="E206" s="114"/>
      <c r="F206" s="89"/>
      <c r="G206" s="60"/>
      <c r="H206" s="78"/>
    </row>
    <row r="207" spans="1:8" ht="11.25" customHeight="1">
      <c r="A207" s="69"/>
      <c r="B207" s="104"/>
      <c r="C207" s="73"/>
      <c r="D207" s="58"/>
      <c r="E207" s="88"/>
      <c r="F207" s="89"/>
      <c r="G207" s="78"/>
      <c r="H207" s="63"/>
    </row>
    <row r="208" spans="1:8" ht="11.25" customHeight="1">
      <c r="A208" s="117"/>
      <c r="B208" s="130"/>
      <c r="C208" s="131"/>
      <c r="D208" s="132"/>
      <c r="E208" s="133"/>
      <c r="F208" s="134"/>
      <c r="G208" s="108"/>
      <c r="H208" s="105"/>
    </row>
    <row r="209" spans="1:8" ht="11.25" customHeight="1">
      <c r="A209" s="117"/>
      <c r="B209" s="106"/>
      <c r="C209" s="131"/>
      <c r="D209" s="132"/>
      <c r="E209" s="115"/>
      <c r="F209" s="116"/>
      <c r="G209" s="109"/>
      <c r="H209" s="110"/>
    </row>
    <row r="210" spans="1:8" ht="11.25" customHeight="1">
      <c r="A210" s="59"/>
      <c r="B210" s="105"/>
      <c r="C210" s="67"/>
      <c r="D210" s="68"/>
      <c r="E210" s="135"/>
      <c r="F210" s="127"/>
      <c r="G210" s="8"/>
      <c r="H210" s="111"/>
    </row>
    <row r="211" spans="1:8" ht="11.25" customHeight="1">
      <c r="A211" s="98"/>
      <c r="B211" s="118"/>
      <c r="C211" s="119"/>
      <c r="D211" s="120"/>
      <c r="E211" s="118"/>
      <c r="F211" s="136"/>
      <c r="G211" s="120"/>
      <c r="H211" s="121"/>
    </row>
    <row r="212" spans="1:8" ht="11.25" customHeight="1">
      <c r="A212" s="98"/>
      <c r="B212" s="125"/>
      <c r="C212" s="141"/>
      <c r="D212" s="123"/>
      <c r="E212" s="142"/>
      <c r="F212" s="124"/>
      <c r="G212" s="112"/>
      <c r="H212" s="113"/>
    </row>
    <row r="213" spans="1:8" ht="11.25" customHeight="1">
      <c r="A213" s="59"/>
      <c r="B213" s="143"/>
      <c r="C213" s="129"/>
      <c r="D213" s="144"/>
      <c r="E213" s="143"/>
      <c r="F213" s="129"/>
      <c r="G213" s="145"/>
      <c r="H213" s="146"/>
    </row>
    <row r="214" spans="1:8" ht="11.25" customHeight="1">
      <c r="A214" s="59"/>
      <c r="B214" s="137"/>
      <c r="C214" s="138"/>
      <c r="D214" s="139"/>
      <c r="E214" s="83"/>
      <c r="F214" s="79"/>
      <c r="G214" s="107"/>
      <c r="H214" s="140"/>
    </row>
    <row r="215" spans="1:8" ht="11.25" customHeight="1">
      <c r="A215" s="59"/>
      <c r="B215" s="70"/>
      <c r="C215" s="126"/>
      <c r="D215" s="72"/>
      <c r="E215" s="73"/>
      <c r="F215" s="88"/>
      <c r="G215" s="122"/>
      <c r="H215" s="128"/>
    </row>
    <row r="216" spans="1:8" ht="11.25" customHeight="1">
      <c r="A216" s="59"/>
      <c r="B216" s="70"/>
      <c r="C216" s="126"/>
      <c r="D216" s="72"/>
      <c r="E216" s="73"/>
      <c r="F216" s="88"/>
      <c r="G216" s="122"/>
      <c r="H216" s="128"/>
    </row>
    <row r="217" spans="1:8" ht="11.25" customHeight="1">
      <c r="A217" s="59"/>
      <c r="B217" s="60"/>
      <c r="C217" s="61"/>
      <c r="D217" s="62"/>
      <c r="E217" s="63"/>
      <c r="F217" s="64"/>
      <c r="G217" s="53"/>
      <c r="H217" s="52"/>
    </row>
    <row r="218" spans="1:8" ht="11.25" customHeight="1">
      <c r="A218" s="59"/>
      <c r="B218" s="60"/>
      <c r="C218" s="61"/>
      <c r="D218" s="62"/>
      <c r="E218" s="63"/>
      <c r="F218" s="64"/>
      <c r="G218" s="53"/>
      <c r="H218" s="52"/>
    </row>
    <row r="219" spans="1:8" ht="11.25" customHeight="1">
      <c r="A219" s="59"/>
      <c r="B219" s="60"/>
      <c r="C219" s="61"/>
      <c r="D219" s="62"/>
      <c r="E219" s="63"/>
      <c r="F219" s="64"/>
      <c r="G219" s="53"/>
      <c r="H219" s="52"/>
    </row>
    <row r="220" spans="1:8" ht="11.25" customHeight="1">
      <c r="A220" s="59"/>
      <c r="B220" s="60"/>
      <c r="C220" s="61"/>
      <c r="D220" s="62"/>
      <c r="E220" s="63"/>
      <c r="F220" s="64"/>
      <c r="G220" s="53"/>
      <c r="H220" s="52"/>
    </row>
    <row r="221" spans="1:8" ht="11.25" customHeight="1">
      <c r="A221" s="59"/>
      <c r="B221" s="60"/>
      <c r="C221" s="61"/>
      <c r="D221" s="62"/>
      <c r="E221" s="63"/>
      <c r="F221" s="64"/>
      <c r="G221" s="53"/>
      <c r="H221" s="52"/>
    </row>
    <row r="222" spans="1:8" ht="11.25" customHeight="1">
      <c r="A222" s="59"/>
      <c r="B222" s="60"/>
      <c r="C222" s="61"/>
      <c r="D222" s="62"/>
      <c r="E222" s="63"/>
      <c r="F222" s="64"/>
      <c r="G222" s="53"/>
      <c r="H222" s="52"/>
    </row>
    <row r="223" spans="1:8" ht="11.25" customHeight="1">
      <c r="A223" s="59"/>
      <c r="B223" s="60"/>
      <c r="C223" s="61"/>
      <c r="D223" s="62"/>
      <c r="E223" s="63"/>
      <c r="F223" s="64"/>
      <c r="G223" s="53"/>
      <c r="H223" s="52"/>
    </row>
    <row r="224" spans="1:8" ht="11.25" customHeight="1">
      <c r="A224" s="59"/>
      <c r="B224" s="60"/>
      <c r="C224" s="61"/>
      <c r="D224" s="62"/>
      <c r="E224" s="63"/>
      <c r="F224" s="64"/>
      <c r="G224" s="53"/>
      <c r="H224" s="52"/>
    </row>
    <row r="225" spans="1:8" ht="11.25" customHeight="1">
      <c r="A225" s="59"/>
      <c r="B225" s="60"/>
      <c r="C225" s="61"/>
      <c r="D225" s="62"/>
      <c r="E225" s="63"/>
      <c r="F225" s="64"/>
      <c r="G225" s="53"/>
      <c r="H225" s="52"/>
    </row>
    <row r="226" spans="1:8" ht="11.25" customHeight="1">
      <c r="A226" s="59"/>
      <c r="B226" s="60"/>
      <c r="C226" s="61"/>
      <c r="D226" s="62"/>
      <c r="E226" s="63"/>
      <c r="F226" s="64"/>
      <c r="G226" s="53"/>
      <c r="H226" s="52"/>
    </row>
    <row r="227" spans="1:8" ht="11.25" customHeight="1">
      <c r="A227" s="59"/>
      <c r="B227" s="60"/>
      <c r="C227" s="61"/>
      <c r="D227" s="62"/>
      <c r="E227" s="63"/>
      <c r="F227" s="64"/>
      <c r="G227" s="53"/>
      <c r="H227" s="52"/>
    </row>
    <row r="228" spans="1:8" ht="11.25" customHeight="1">
      <c r="A228" s="59"/>
      <c r="B228" s="60"/>
      <c r="C228" s="61"/>
      <c r="D228" s="62"/>
      <c r="E228" s="63"/>
      <c r="F228" s="64"/>
      <c r="G228" s="53"/>
      <c r="H228" s="52"/>
    </row>
    <row r="229" spans="1:8" ht="11.25" customHeight="1">
      <c r="A229" s="59"/>
      <c r="B229" s="60"/>
      <c r="C229" s="61"/>
      <c r="D229" s="62"/>
      <c r="E229" s="63"/>
      <c r="F229" s="64"/>
      <c r="G229" s="53"/>
      <c r="H229" s="52"/>
    </row>
    <row r="230" spans="1:8" ht="11.25" customHeight="1">
      <c r="A230" s="59"/>
      <c r="B230" s="60"/>
      <c r="C230" s="61"/>
      <c r="D230" s="62"/>
      <c r="E230" s="63"/>
      <c r="F230" s="64"/>
      <c r="G230" s="53"/>
      <c r="H230" s="52"/>
    </row>
    <row r="231" spans="1:8" ht="11.25" customHeight="1">
      <c r="A231" s="59"/>
      <c r="B231" s="60"/>
      <c r="C231" s="61"/>
      <c r="D231" s="62"/>
      <c r="E231" s="63"/>
      <c r="F231" s="64"/>
      <c r="G231" s="53"/>
      <c r="H231" s="52"/>
    </row>
    <row r="232" spans="1:8" ht="11.25" customHeight="1">
      <c r="A232" s="59"/>
      <c r="B232" s="60"/>
      <c r="C232" s="61"/>
      <c r="D232" s="62"/>
      <c r="E232" s="63"/>
      <c r="F232" s="64"/>
      <c r="G232" s="53"/>
      <c r="H232" s="52"/>
    </row>
    <row r="233" spans="1:8" ht="11.25" customHeight="1">
      <c r="A233" s="59"/>
      <c r="B233" s="60"/>
      <c r="C233" s="61"/>
      <c r="D233" s="62"/>
      <c r="E233" s="63"/>
      <c r="F233" s="64"/>
      <c r="G233" s="53"/>
      <c r="H233" s="52"/>
    </row>
    <row r="234" spans="1:8" ht="11.25" customHeight="1">
      <c r="A234" s="59"/>
      <c r="B234" s="60"/>
      <c r="C234" s="61"/>
      <c r="D234" s="62"/>
      <c r="E234" s="63"/>
      <c r="F234" s="64"/>
      <c r="G234" s="53"/>
      <c r="H234" s="52"/>
    </row>
    <row r="235" spans="1:8" ht="11.25" customHeight="1">
      <c r="A235" s="59"/>
      <c r="B235" s="60"/>
      <c r="C235" s="61"/>
      <c r="D235" s="62"/>
      <c r="E235" s="63"/>
      <c r="F235" s="64"/>
      <c r="G235" s="53"/>
      <c r="H235" s="52"/>
    </row>
    <row r="236" spans="1:8" ht="11.25" customHeight="1">
      <c r="A236" s="59"/>
      <c r="B236" s="60"/>
      <c r="C236" s="61"/>
      <c r="D236" s="62"/>
      <c r="E236" s="63"/>
      <c r="F236" s="64"/>
      <c r="G236" s="53"/>
      <c r="H236" s="52"/>
    </row>
    <row r="237" spans="1:8" ht="11.25" customHeight="1">
      <c r="A237" s="59"/>
      <c r="B237" s="60"/>
      <c r="C237" s="61"/>
      <c r="D237" s="62"/>
      <c r="E237" s="63"/>
      <c r="F237" s="64"/>
      <c r="G237" s="53"/>
      <c r="H237" s="52"/>
    </row>
    <row r="238" spans="1:8" ht="11.25" customHeight="1">
      <c r="A238" s="59"/>
      <c r="B238" s="60"/>
      <c r="C238" s="61"/>
      <c r="D238" s="62"/>
      <c r="E238" s="63"/>
      <c r="F238" s="64"/>
      <c r="G238" s="53"/>
      <c r="H238" s="52"/>
    </row>
    <row r="239" spans="1:8" ht="11.25" customHeight="1">
      <c r="A239" s="59"/>
      <c r="B239" s="60"/>
      <c r="C239" s="61"/>
      <c r="D239" s="62"/>
      <c r="E239" s="63"/>
      <c r="F239" s="64"/>
      <c r="G239" s="53"/>
      <c r="H239" s="52"/>
    </row>
    <row r="240" spans="1:8" ht="11.25" customHeight="1">
      <c r="A240" s="59"/>
      <c r="B240" s="60"/>
      <c r="C240" s="61"/>
      <c r="D240" s="62"/>
      <c r="E240" s="63"/>
      <c r="F240" s="64"/>
      <c r="G240" s="53"/>
      <c r="H240" s="52"/>
    </row>
    <row r="241" spans="1:8" ht="11.25" customHeight="1">
      <c r="A241" s="59"/>
      <c r="B241" s="60"/>
      <c r="C241" s="61"/>
      <c r="D241" s="62"/>
      <c r="E241" s="63"/>
      <c r="F241" s="64"/>
      <c r="G241" s="53"/>
      <c r="H241" s="52"/>
    </row>
    <row r="242" spans="1:8" ht="11.25" customHeight="1">
      <c r="A242" s="59"/>
      <c r="B242" s="60"/>
      <c r="C242" s="61"/>
      <c r="D242" s="62"/>
      <c r="E242" s="63"/>
      <c r="F242" s="64"/>
      <c r="G242" s="53"/>
      <c r="H242" s="52"/>
    </row>
    <row r="243" spans="1:8" ht="11.25" customHeight="1">
      <c r="A243" s="59"/>
      <c r="B243" s="60"/>
      <c r="C243" s="61"/>
      <c r="D243" s="62"/>
      <c r="E243" s="63"/>
      <c r="F243" s="64"/>
      <c r="G243" s="53"/>
      <c r="H243" s="52"/>
    </row>
    <row r="244" spans="1:8" ht="11.25" customHeight="1">
      <c r="A244" s="59"/>
      <c r="B244" s="60"/>
      <c r="C244" s="61"/>
      <c r="D244" s="62"/>
      <c r="E244" s="63"/>
      <c r="F244" s="64"/>
      <c r="G244" s="53"/>
      <c r="H244" s="52"/>
    </row>
    <row r="245" spans="1:8" ht="11.25" customHeight="1">
      <c r="A245" s="59"/>
      <c r="B245" s="60"/>
      <c r="C245" s="61"/>
      <c r="D245" s="62"/>
      <c r="E245" s="63"/>
      <c r="F245" s="64"/>
      <c r="G245" s="53"/>
      <c r="H245" s="52"/>
    </row>
    <row r="246" spans="1:8" ht="11.25" customHeight="1">
      <c r="A246" s="59"/>
      <c r="B246" s="60"/>
      <c r="C246" s="61"/>
      <c r="D246" s="62"/>
      <c r="E246" s="63"/>
      <c r="F246" s="64"/>
      <c r="G246" s="53"/>
      <c r="H246" s="52"/>
    </row>
    <row r="247" spans="1:8" ht="11.25" customHeight="1">
      <c r="A247" s="59"/>
      <c r="B247" s="60"/>
      <c r="C247" s="61"/>
      <c r="D247" s="62"/>
      <c r="E247" s="63"/>
      <c r="F247" s="64"/>
      <c r="G247" s="53"/>
      <c r="H247" s="52"/>
    </row>
    <row r="248" spans="1:8" ht="11.25" customHeight="1">
      <c r="A248" s="59"/>
      <c r="B248" s="60"/>
      <c r="C248" s="61"/>
      <c r="D248" s="62"/>
      <c r="E248" s="63"/>
      <c r="F248" s="64"/>
      <c r="G248" s="53"/>
      <c r="H248" s="52"/>
    </row>
    <row r="249" spans="1:8" ht="11.25" customHeight="1">
      <c r="A249" s="59"/>
      <c r="B249" s="60"/>
      <c r="C249" s="61"/>
      <c r="D249" s="62"/>
      <c r="E249" s="63"/>
      <c r="F249" s="64"/>
      <c r="G249" s="53"/>
      <c r="H249" s="52"/>
    </row>
    <row r="250" spans="1:8" ht="11.25" customHeight="1">
      <c r="A250" s="59"/>
      <c r="B250" s="60"/>
      <c r="C250" s="61"/>
      <c r="D250" s="62"/>
      <c r="E250" s="63"/>
      <c r="F250" s="64"/>
      <c r="G250" s="53"/>
      <c r="H250" s="52"/>
    </row>
    <row r="251" spans="1:8" ht="11.25" customHeight="1">
      <c r="A251" s="59"/>
      <c r="B251" s="60"/>
      <c r="C251" s="61"/>
      <c r="D251" s="62"/>
      <c r="E251" s="63"/>
      <c r="F251" s="64"/>
      <c r="G251" s="53"/>
      <c r="H251" s="52"/>
    </row>
    <row r="252" spans="1:8" ht="11.25" customHeight="1">
      <c r="A252" s="59"/>
      <c r="B252" s="60"/>
      <c r="C252" s="61"/>
      <c r="D252" s="62"/>
      <c r="E252" s="63"/>
      <c r="F252" s="64"/>
      <c r="G252" s="53"/>
      <c r="H252" s="52"/>
    </row>
    <row r="253" spans="1:8" ht="11.25" customHeight="1">
      <c r="A253" s="59"/>
      <c r="B253" s="60"/>
      <c r="C253" s="65"/>
      <c r="D253" s="66"/>
      <c r="E253" s="67"/>
      <c r="F253" s="68"/>
      <c r="G253" s="53"/>
      <c r="H253" s="52"/>
    </row>
    <row r="254" spans="1:8" ht="11.25" customHeight="1">
      <c r="A254" s="59"/>
      <c r="B254" s="60"/>
      <c r="C254" s="65"/>
      <c r="D254" s="66"/>
      <c r="E254" s="65"/>
      <c r="F254" s="68"/>
      <c r="G254" s="53"/>
      <c r="H254" s="52"/>
    </row>
    <row r="255" spans="1:8" ht="11.25" customHeight="1">
      <c r="A255" s="69"/>
      <c r="B255" s="70"/>
      <c r="C255" s="71"/>
      <c r="D255" s="72"/>
      <c r="E255" s="73"/>
      <c r="F255" s="58"/>
      <c r="G255" s="53"/>
      <c r="H255" s="52"/>
    </row>
    <row r="256" spans="1:8" ht="11.25" customHeight="1">
      <c r="A256" s="59"/>
      <c r="B256" s="60"/>
      <c r="C256" s="61"/>
      <c r="D256" s="62"/>
      <c r="E256" s="63"/>
      <c r="F256" s="64"/>
      <c r="G256" s="53"/>
      <c r="H256" s="52"/>
    </row>
    <row r="257" spans="1:8" ht="11.25" customHeight="1">
      <c r="A257" s="59"/>
      <c r="B257" s="60"/>
      <c r="C257" s="61"/>
      <c r="D257" s="62"/>
      <c r="E257" s="63"/>
      <c r="F257" s="64"/>
      <c r="G257" s="53"/>
      <c r="H257" s="52"/>
    </row>
    <row r="258" spans="1:8" ht="11.25" customHeight="1">
      <c r="A258" s="59"/>
      <c r="B258" s="60"/>
      <c r="C258" s="61"/>
      <c r="D258" s="62"/>
      <c r="E258" s="67"/>
      <c r="F258" s="68"/>
      <c r="G258" s="53"/>
      <c r="H258" s="52"/>
    </row>
    <row r="259" spans="1:8" ht="11.25" customHeight="1">
      <c r="A259" s="59"/>
      <c r="B259" s="60"/>
      <c r="C259" s="65"/>
      <c r="D259" s="66"/>
      <c r="E259" s="67"/>
      <c r="F259" s="68"/>
      <c r="G259" s="53"/>
      <c r="H259" s="52"/>
    </row>
    <row r="260" spans="1:8" ht="11.25" customHeight="1">
      <c r="A260" s="59"/>
      <c r="B260" s="60"/>
      <c r="C260" s="65"/>
      <c r="D260" s="66"/>
      <c r="E260" s="67"/>
      <c r="F260" s="68"/>
      <c r="G260" s="53"/>
      <c r="H260" s="52"/>
    </row>
    <row r="261" spans="1:8" ht="11.25" customHeight="1">
      <c r="A261" s="59"/>
      <c r="B261" s="60"/>
      <c r="C261" s="71"/>
      <c r="D261" s="72"/>
      <c r="E261" s="73"/>
      <c r="F261" s="58"/>
      <c r="G261" s="53"/>
      <c r="H261" s="52"/>
    </row>
    <row r="262" spans="1:8" ht="11.25" customHeight="1">
      <c r="A262" s="59"/>
      <c r="B262" s="60"/>
      <c r="C262" s="61"/>
      <c r="D262" s="62"/>
      <c r="E262" s="63"/>
      <c r="F262" s="64"/>
      <c r="G262" s="53"/>
      <c r="H262" s="52"/>
    </row>
    <row r="263" spans="1:8" ht="11.25" customHeight="1">
      <c r="A263" s="59"/>
      <c r="B263" s="60"/>
      <c r="C263" s="61"/>
      <c r="D263" s="62"/>
      <c r="E263" s="67"/>
      <c r="F263" s="68"/>
      <c r="G263" s="53"/>
      <c r="H263" s="52"/>
    </row>
    <row r="264" spans="1:8" ht="11.25" customHeight="1">
      <c r="A264" s="59"/>
      <c r="B264" s="60"/>
      <c r="C264" s="65"/>
      <c r="D264" s="66"/>
      <c r="E264" s="67"/>
      <c r="F264" s="68"/>
      <c r="G264" s="53"/>
      <c r="H264" s="52"/>
    </row>
    <row r="265" spans="1:8" ht="11.25" customHeight="1">
      <c r="A265" s="59"/>
      <c r="B265" s="60"/>
      <c r="C265" s="65"/>
      <c r="D265" s="66"/>
      <c r="E265" s="74"/>
      <c r="F265" s="75"/>
      <c r="G265" s="53"/>
      <c r="H265" s="52"/>
    </row>
    <row r="266" spans="1:8" ht="11.25" customHeight="1">
      <c r="A266" s="69"/>
      <c r="B266" s="70"/>
      <c r="C266" s="71"/>
      <c r="D266" s="72"/>
      <c r="E266" s="73"/>
      <c r="F266" s="58"/>
      <c r="G266" s="76"/>
      <c r="H266" s="77"/>
    </row>
    <row r="267" spans="1:8" ht="11.25" customHeight="1">
      <c r="A267" s="59"/>
      <c r="B267" s="78"/>
      <c r="C267" s="63"/>
      <c r="D267" s="64"/>
      <c r="E267" s="79"/>
      <c r="F267" s="80"/>
      <c r="G267" s="81"/>
      <c r="H267" s="77"/>
    </row>
    <row r="268" spans="1:8" ht="11.25" customHeight="1">
      <c r="A268" s="59"/>
      <c r="B268" s="78"/>
      <c r="C268" s="63"/>
      <c r="D268" s="64"/>
      <c r="E268" s="74"/>
      <c r="F268" s="75"/>
      <c r="G268" s="81"/>
      <c r="H268" s="77"/>
    </row>
    <row r="269" spans="1:8" ht="11.25" customHeight="1">
      <c r="A269" s="59"/>
      <c r="B269" s="78"/>
      <c r="C269" s="67"/>
      <c r="D269" s="68"/>
      <c r="E269" s="82"/>
      <c r="F269" s="68"/>
      <c r="G269" s="6"/>
      <c r="H269" s="78"/>
    </row>
    <row r="270" spans="1:8" ht="11.25" customHeight="1">
      <c r="A270" s="59"/>
      <c r="B270" s="78"/>
      <c r="C270" s="67"/>
      <c r="D270" s="68"/>
      <c r="E270" s="74"/>
      <c r="F270" s="68"/>
      <c r="G270" s="81"/>
      <c r="H270" s="77"/>
    </row>
    <row r="271" spans="1:8" ht="11.25" customHeight="1">
      <c r="A271" s="59"/>
      <c r="B271" s="83"/>
      <c r="C271" s="74"/>
      <c r="D271" s="80"/>
      <c r="E271" s="84"/>
      <c r="F271" s="79"/>
      <c r="G271" s="85"/>
      <c r="H271" s="86"/>
    </row>
    <row r="272" spans="1:8" ht="11.25" customHeight="1">
      <c r="A272" s="69"/>
      <c r="B272" s="87"/>
      <c r="C272" s="88"/>
      <c r="D272" s="89"/>
      <c r="E272" s="87"/>
      <c r="F272" s="88"/>
      <c r="G272" s="90"/>
      <c r="H272" s="91"/>
    </row>
    <row r="273" spans="1:8" ht="11.25" customHeight="1">
      <c r="A273" s="54"/>
      <c r="B273" s="92"/>
      <c r="C273" s="93"/>
      <c r="D273" s="80"/>
      <c r="E273" s="94"/>
      <c r="F273" s="95"/>
      <c r="G273" s="96"/>
      <c r="H273" s="97"/>
    </row>
    <row r="274" spans="1:8" ht="11.25" customHeight="1">
      <c r="A274" s="99"/>
      <c r="B274" s="100"/>
      <c r="C274" s="101"/>
      <c r="D274" s="102"/>
      <c r="E274" s="101"/>
      <c r="F274" s="102"/>
      <c r="G274" s="102"/>
      <c r="H274" s="103"/>
    </row>
    <row r="275" spans="1:8" ht="11.25" customHeight="1">
      <c r="A275" s="99"/>
      <c r="B275" s="100"/>
      <c r="C275" s="101"/>
      <c r="D275" s="102"/>
      <c r="E275" s="101"/>
      <c r="F275" s="102"/>
      <c r="G275" s="102"/>
      <c r="H275" s="103"/>
    </row>
  </sheetData>
  <sheetProtection/>
  <mergeCells count="1">
    <mergeCell ref="C7:D7"/>
  </mergeCells>
  <printOptions/>
  <pageMargins left="0.67" right="0.2" top="0.25" bottom="0.25" header="0.34" footer="0.3"/>
  <pageSetup horizontalDpi="600" verticalDpi="600" orientation="portrait" paperSize="5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75"/>
  <sheetViews>
    <sheetView showGridLines="0" zoomScalePageLayoutView="0" workbookViewId="0" topLeftCell="A1">
      <selection activeCell="G52" sqref="G52"/>
    </sheetView>
  </sheetViews>
  <sheetFormatPr defaultColWidth="9.140625" defaultRowHeight="11.25" customHeight="1"/>
  <cols>
    <col min="1" max="1" width="26.7109375" style="3" customWidth="1"/>
    <col min="2" max="2" width="7.57421875" style="3" customWidth="1"/>
    <col min="3" max="3" width="12.57421875" style="5" customWidth="1"/>
    <col min="4" max="4" width="12.7109375" style="4" customWidth="1"/>
    <col min="5" max="5" width="15.00390625" style="5" customWidth="1"/>
    <col min="6" max="6" width="14.421875" style="4" customWidth="1"/>
    <col min="7" max="7" width="9.8515625" style="4" customWidth="1"/>
    <col min="8" max="8" width="9.57421875" style="4" customWidth="1"/>
    <col min="9" max="9" width="21.28125" style="194" bestFit="1" customWidth="1"/>
    <col min="10" max="16384" width="9.140625" style="194" customWidth="1"/>
  </cols>
  <sheetData>
    <row r="1" spans="1:8" ht="18" customHeight="1">
      <c r="A1" s="249"/>
      <c r="B1" s="249"/>
      <c r="C1" s="315" t="s">
        <v>3</v>
      </c>
      <c r="D1" s="251"/>
      <c r="E1" s="252"/>
      <c r="F1" s="253"/>
      <c r="G1" s="251"/>
      <c r="H1" s="249"/>
    </row>
    <row r="2" spans="1:8" ht="18" customHeight="1">
      <c r="A2" s="249"/>
      <c r="B2" s="249"/>
      <c r="C2" s="254" t="s">
        <v>4</v>
      </c>
      <c r="D2" s="255"/>
      <c r="E2" s="254"/>
      <c r="F2" s="253"/>
      <c r="G2" s="251"/>
      <c r="H2" s="249"/>
    </row>
    <row r="3" spans="1:8" ht="18" customHeight="1">
      <c r="A3" s="249"/>
      <c r="B3" s="249"/>
      <c r="C3" s="254" t="s">
        <v>32</v>
      </c>
      <c r="D3" s="255"/>
      <c r="E3" s="254"/>
      <c r="F3" s="253"/>
      <c r="G3" s="251"/>
      <c r="H3" s="249"/>
    </row>
    <row r="4" spans="1:8" ht="18" customHeight="1">
      <c r="A4" s="256"/>
      <c r="B4" s="249"/>
      <c r="C4" s="254" t="s">
        <v>30</v>
      </c>
      <c r="D4" s="255"/>
      <c r="E4" s="254"/>
      <c r="F4" s="253"/>
      <c r="G4" s="257"/>
      <c r="H4" s="249"/>
    </row>
    <row r="5" spans="1:8" ht="18" customHeight="1">
      <c r="A5" s="249"/>
      <c r="B5" s="256"/>
      <c r="C5" s="258"/>
      <c r="D5" s="257"/>
      <c r="E5" s="252" t="s">
        <v>216</v>
      </c>
      <c r="F5" s="253"/>
      <c r="G5" s="257"/>
      <c r="H5" s="249"/>
    </row>
    <row r="6" spans="1:8" ht="18" customHeight="1">
      <c r="A6" s="259" t="s">
        <v>145</v>
      </c>
      <c r="B6" s="256"/>
      <c r="C6" s="258"/>
      <c r="D6" s="257"/>
      <c r="E6" s="258"/>
      <c r="F6" s="253"/>
      <c r="G6" s="257"/>
      <c r="H6" s="249"/>
    </row>
    <row r="7" spans="1:8" s="2" customFormat="1" ht="18" customHeight="1">
      <c r="A7" s="260" t="s">
        <v>146</v>
      </c>
      <c r="B7" s="260"/>
      <c r="C7" s="529" t="s">
        <v>217</v>
      </c>
      <c r="D7" s="529"/>
      <c r="E7" s="261" t="s">
        <v>218</v>
      </c>
      <c r="F7" s="262"/>
      <c r="G7" s="263"/>
      <c r="H7" s="260"/>
    </row>
    <row r="8" spans="1:8" ht="18" customHeight="1">
      <c r="A8" s="264" t="s">
        <v>87</v>
      </c>
      <c r="B8" s="249"/>
      <c r="C8" s="265" t="s">
        <v>0</v>
      </c>
      <c r="D8" s="266" t="s">
        <v>1</v>
      </c>
      <c r="E8" s="265" t="s">
        <v>0</v>
      </c>
      <c r="F8" s="266" t="s">
        <v>1</v>
      </c>
      <c r="G8" s="251"/>
      <c r="H8" s="249"/>
    </row>
    <row r="9" spans="1:9" ht="18" customHeight="1">
      <c r="A9" s="27" t="s">
        <v>148</v>
      </c>
      <c r="B9" s="26"/>
      <c r="C9" s="28">
        <v>0</v>
      </c>
      <c r="D9" s="154">
        <v>0</v>
      </c>
      <c r="E9" s="28">
        <v>1497.4</v>
      </c>
      <c r="F9" s="155">
        <v>201.6555362628556</v>
      </c>
      <c r="G9" s="26"/>
      <c r="H9" s="156"/>
      <c r="I9" s="40"/>
    </row>
    <row r="10" spans="1:9" ht="18" customHeight="1">
      <c r="A10" s="27" t="s">
        <v>149</v>
      </c>
      <c r="B10" s="26"/>
      <c r="C10" s="28">
        <v>0</v>
      </c>
      <c r="D10" s="154">
        <v>0</v>
      </c>
      <c r="E10" s="28">
        <v>1497</v>
      </c>
      <c r="F10" s="155">
        <v>245</v>
      </c>
      <c r="G10" s="26"/>
      <c r="H10" s="156"/>
      <c r="I10" s="40"/>
    </row>
    <row r="11" spans="1:9" ht="18" customHeight="1">
      <c r="A11" s="27" t="s">
        <v>150</v>
      </c>
      <c r="B11" s="26"/>
      <c r="C11" s="28">
        <v>499</v>
      </c>
      <c r="D11" s="154">
        <v>330</v>
      </c>
      <c r="E11" s="28">
        <v>8233.5</v>
      </c>
      <c r="F11" s="155">
        <v>352.24242424242425</v>
      </c>
      <c r="G11" s="26"/>
      <c r="H11" s="156"/>
      <c r="I11" s="40"/>
    </row>
    <row r="12" spans="1:9" ht="18" customHeight="1">
      <c r="A12" s="27" t="s">
        <v>151</v>
      </c>
      <c r="B12" s="26"/>
      <c r="C12" s="28">
        <v>4241.5</v>
      </c>
      <c r="D12" s="154">
        <v>231.7058823529412</v>
      </c>
      <c r="E12" s="28">
        <v>10230</v>
      </c>
      <c r="F12" s="155">
        <v>253.36593352883676</v>
      </c>
      <c r="G12" s="26"/>
      <c r="H12" s="156"/>
      <c r="I12" s="40"/>
    </row>
    <row r="13" spans="1:9" ht="18" customHeight="1">
      <c r="A13" s="27" t="s">
        <v>152</v>
      </c>
      <c r="B13" s="26"/>
      <c r="C13" s="28">
        <v>0</v>
      </c>
      <c r="D13" s="154">
        <v>0</v>
      </c>
      <c r="E13" s="28">
        <v>998.4</v>
      </c>
      <c r="F13" s="155">
        <v>246.24348958333334</v>
      </c>
      <c r="G13" s="26"/>
      <c r="H13" s="156"/>
      <c r="I13" s="40"/>
    </row>
    <row r="14" spans="1:9" ht="18" customHeight="1">
      <c r="A14" s="27" t="s">
        <v>227</v>
      </c>
      <c r="B14" s="26"/>
      <c r="C14" s="28">
        <v>8483</v>
      </c>
      <c r="D14" s="154">
        <v>250.58823529411765</v>
      </c>
      <c r="E14" s="28">
        <v>8483</v>
      </c>
      <c r="F14" s="155">
        <v>250.58823529411765</v>
      </c>
      <c r="G14" s="26"/>
      <c r="H14" s="156"/>
      <c r="I14" s="40"/>
    </row>
    <row r="15" spans="1:9" ht="18" customHeight="1">
      <c r="A15" s="27" t="s">
        <v>153</v>
      </c>
      <c r="B15" s="26"/>
      <c r="C15" s="28">
        <v>3493.5</v>
      </c>
      <c r="D15" s="154">
        <v>216.2861027622728</v>
      </c>
      <c r="E15" s="28">
        <v>7985</v>
      </c>
      <c r="F15" s="155">
        <v>228.50131496556043</v>
      </c>
      <c r="G15" s="26"/>
      <c r="H15" s="156"/>
      <c r="I15" s="40"/>
    </row>
    <row r="16" spans="1:9" ht="18" customHeight="1">
      <c r="A16" s="27" t="s">
        <v>154</v>
      </c>
      <c r="B16" s="26"/>
      <c r="C16" s="28">
        <v>0</v>
      </c>
      <c r="D16" s="154">
        <v>0</v>
      </c>
      <c r="E16" s="28">
        <v>1497</v>
      </c>
      <c r="F16" s="155">
        <v>262.6666666666667</v>
      </c>
      <c r="G16" s="26"/>
      <c r="H16" s="156"/>
      <c r="I16" s="40"/>
    </row>
    <row r="17" spans="1:9" ht="18" customHeight="1">
      <c r="A17" s="27" t="s">
        <v>155</v>
      </c>
      <c r="B17" s="26"/>
      <c r="C17" s="28">
        <v>0</v>
      </c>
      <c r="D17" s="154">
        <v>0</v>
      </c>
      <c r="E17" s="28">
        <v>5489</v>
      </c>
      <c r="F17" s="155">
        <v>233.0909090909091</v>
      </c>
      <c r="G17" s="26"/>
      <c r="H17" s="156"/>
      <c r="I17" s="40"/>
    </row>
    <row r="18" spans="1:9" ht="18" customHeight="1">
      <c r="A18" s="27" t="s">
        <v>156</v>
      </c>
      <c r="B18" s="26"/>
      <c r="C18" s="28">
        <v>0</v>
      </c>
      <c r="D18" s="154">
        <v>0</v>
      </c>
      <c r="E18" s="28">
        <v>4491</v>
      </c>
      <c r="F18" s="155">
        <v>191.33333333333334</v>
      </c>
      <c r="G18" s="26"/>
      <c r="H18" s="156"/>
      <c r="I18" s="40"/>
    </row>
    <row r="19" spans="1:9" ht="18" customHeight="1">
      <c r="A19" s="27" t="s">
        <v>157</v>
      </c>
      <c r="B19" s="26"/>
      <c r="C19" s="28">
        <v>0</v>
      </c>
      <c r="D19" s="154">
        <v>0</v>
      </c>
      <c r="E19" s="28">
        <v>998</v>
      </c>
      <c r="F19" s="155">
        <v>240</v>
      </c>
      <c r="G19" s="26"/>
      <c r="H19" s="156"/>
      <c r="I19" s="40"/>
    </row>
    <row r="20" spans="1:9" ht="18" customHeight="1">
      <c r="A20" s="27" t="s">
        <v>158</v>
      </c>
      <c r="B20" s="26"/>
      <c r="C20" s="28">
        <v>27970</v>
      </c>
      <c r="D20" s="154">
        <v>258.55389703253485</v>
      </c>
      <c r="E20" s="28">
        <v>53443</v>
      </c>
      <c r="F20" s="155">
        <v>269.8039967816178</v>
      </c>
      <c r="G20" s="26"/>
      <c r="H20" s="156"/>
      <c r="I20" s="40"/>
    </row>
    <row r="21" spans="1:9" ht="18" customHeight="1">
      <c r="A21" s="27" t="s">
        <v>159</v>
      </c>
      <c r="B21" s="26"/>
      <c r="C21" s="28">
        <v>24456.5</v>
      </c>
      <c r="D21" s="154">
        <v>183.53405025248912</v>
      </c>
      <c r="E21" s="28">
        <v>49909.5</v>
      </c>
      <c r="F21" s="155">
        <v>223.57198529338103</v>
      </c>
      <c r="G21" s="26"/>
      <c r="H21" s="156"/>
      <c r="I21" s="40"/>
    </row>
    <row r="22" spans="1:9" ht="18" customHeight="1">
      <c r="A22" s="27" t="s">
        <v>160</v>
      </c>
      <c r="B22" s="26"/>
      <c r="C22" s="28">
        <v>2495</v>
      </c>
      <c r="D22" s="154">
        <v>160</v>
      </c>
      <c r="E22" s="28">
        <v>3493</v>
      </c>
      <c r="F22" s="155">
        <v>160</v>
      </c>
      <c r="G22" s="26"/>
      <c r="H22" s="156"/>
      <c r="I22" s="40"/>
    </row>
    <row r="23" spans="1:9" ht="18" customHeight="1">
      <c r="A23" s="27" t="s">
        <v>228</v>
      </c>
      <c r="B23" s="26"/>
      <c r="C23" s="28">
        <v>3493.5</v>
      </c>
      <c r="D23" s="154">
        <v>161.00071561471304</v>
      </c>
      <c r="E23" s="28">
        <v>3493.5</v>
      </c>
      <c r="F23" s="155">
        <v>161.00071561471304</v>
      </c>
      <c r="G23" s="26"/>
      <c r="H23" s="156"/>
      <c r="I23" s="40"/>
    </row>
    <row r="24" spans="1:9" ht="18" customHeight="1">
      <c r="A24" s="27" t="s">
        <v>161</v>
      </c>
      <c r="B24" s="26"/>
      <c r="C24" s="28">
        <v>0</v>
      </c>
      <c r="D24" s="154">
        <v>0</v>
      </c>
      <c r="E24" s="28">
        <v>499</v>
      </c>
      <c r="F24" s="155">
        <v>238</v>
      </c>
      <c r="G24" s="26"/>
      <c r="H24" s="156"/>
      <c r="I24" s="40"/>
    </row>
    <row r="25" spans="1:9" ht="18" customHeight="1">
      <c r="A25" s="27" t="s">
        <v>219</v>
      </c>
      <c r="B25" s="26"/>
      <c r="C25" s="157">
        <v>4991</v>
      </c>
      <c r="D25" s="158">
        <v>251.40122219995993</v>
      </c>
      <c r="E25" s="157">
        <v>4991</v>
      </c>
      <c r="F25" s="159">
        <v>251.40122219995993</v>
      </c>
      <c r="G25" s="26"/>
      <c r="H25" s="156"/>
      <c r="I25" s="40"/>
    </row>
    <row r="26" spans="1:9" ht="18" customHeight="1">
      <c r="A26" s="27" t="s">
        <v>162</v>
      </c>
      <c r="B26" s="26"/>
      <c r="C26" s="157">
        <v>80123</v>
      </c>
      <c r="D26" s="158">
        <v>224.22448610261722</v>
      </c>
      <c r="E26" s="157">
        <v>167228.3</v>
      </c>
      <c r="F26" s="159">
        <v>246.37460585319593</v>
      </c>
      <c r="G26" s="26"/>
      <c r="H26" s="156"/>
      <c r="I26" s="40"/>
    </row>
    <row r="27" spans="1:9" ht="18" customHeight="1">
      <c r="A27" s="316" t="s">
        <v>141</v>
      </c>
      <c r="B27" s="26"/>
      <c r="C27" s="28"/>
      <c r="D27" s="154"/>
      <c r="E27" s="28"/>
      <c r="F27" s="155"/>
      <c r="G27" s="26"/>
      <c r="H27" s="156"/>
      <c r="I27" s="40"/>
    </row>
    <row r="28" spans="1:9" ht="18" customHeight="1">
      <c r="A28" s="316" t="s">
        <v>220</v>
      </c>
      <c r="B28" s="26"/>
      <c r="C28" s="157" t="s">
        <v>0</v>
      </c>
      <c r="D28" s="158" t="s">
        <v>1</v>
      </c>
      <c r="E28" s="157" t="s">
        <v>0</v>
      </c>
      <c r="F28" s="159" t="s">
        <v>1</v>
      </c>
      <c r="G28" s="26"/>
      <c r="H28" s="156"/>
      <c r="I28" s="40"/>
    </row>
    <row r="29" spans="1:9" ht="18" customHeight="1">
      <c r="A29" s="30" t="s">
        <v>221</v>
      </c>
      <c r="B29" s="30"/>
      <c r="C29" s="317">
        <v>1747.1</v>
      </c>
      <c r="D29" s="167">
        <v>195.85822219678326</v>
      </c>
      <c r="E29" s="317">
        <v>1747.1</v>
      </c>
      <c r="F29" s="318">
        <v>195.85822219678326</v>
      </c>
      <c r="G29" s="26"/>
      <c r="H29" s="156"/>
      <c r="I29" s="40"/>
    </row>
    <row r="30" spans="1:9" ht="18" customHeight="1">
      <c r="A30" s="30" t="s">
        <v>222</v>
      </c>
      <c r="B30" s="30"/>
      <c r="C30" s="319">
        <v>5489</v>
      </c>
      <c r="D30" s="160">
        <v>163.45454545454547</v>
      </c>
      <c r="E30" s="319">
        <v>5489</v>
      </c>
      <c r="F30" s="161">
        <v>163.45454545454547</v>
      </c>
      <c r="G30" s="26"/>
      <c r="H30" s="156"/>
      <c r="I30" s="40"/>
    </row>
    <row r="31" spans="1:9" ht="18" customHeight="1">
      <c r="A31" s="30" t="s">
        <v>162</v>
      </c>
      <c r="B31" s="30"/>
      <c r="C31" s="319">
        <v>7236.1</v>
      </c>
      <c r="D31" s="160">
        <v>171.278160887771</v>
      </c>
      <c r="E31" s="319">
        <v>7236.1</v>
      </c>
      <c r="F31" s="161">
        <v>171.278160887771</v>
      </c>
      <c r="G31" s="26"/>
      <c r="H31" s="156"/>
      <c r="I31" s="40"/>
    </row>
    <row r="32" spans="1:9" ht="18" customHeight="1">
      <c r="A32" s="30" t="s">
        <v>167</v>
      </c>
      <c r="B32" s="30"/>
      <c r="C32" s="320">
        <v>87359.1</v>
      </c>
      <c r="D32" s="160">
        <v>219.84</v>
      </c>
      <c r="E32" s="320">
        <v>174464.40000000002</v>
      </c>
      <c r="F32" s="161">
        <v>243.26</v>
      </c>
      <c r="G32" s="26"/>
      <c r="H32" s="156"/>
      <c r="I32" s="40"/>
    </row>
    <row r="33" spans="1:9" ht="18" customHeight="1">
      <c r="A33" s="321" t="s">
        <v>163</v>
      </c>
      <c r="B33" s="321"/>
      <c r="C33" s="322" t="s">
        <v>164</v>
      </c>
      <c r="D33" s="323" t="s">
        <v>165</v>
      </c>
      <c r="E33" s="322" t="s">
        <v>164</v>
      </c>
      <c r="F33" s="324" t="s">
        <v>165</v>
      </c>
      <c r="G33" s="26"/>
      <c r="H33" s="156"/>
      <c r="I33" s="40"/>
    </row>
    <row r="34" spans="1:9" ht="18" customHeight="1">
      <c r="A34" s="30" t="s">
        <v>166</v>
      </c>
      <c r="B34" s="30"/>
      <c r="C34" s="317">
        <v>0</v>
      </c>
      <c r="D34" s="167">
        <v>0</v>
      </c>
      <c r="E34" s="322">
        <v>5</v>
      </c>
      <c r="F34" s="324">
        <v>1500</v>
      </c>
      <c r="G34" s="26"/>
      <c r="H34" s="156"/>
      <c r="I34" s="40"/>
    </row>
    <row r="35" spans="1:8" ht="18" customHeight="1">
      <c r="A35" s="30" t="s">
        <v>162</v>
      </c>
      <c r="B35" s="30"/>
      <c r="C35" s="319">
        <v>0</v>
      </c>
      <c r="D35" s="160">
        <v>0</v>
      </c>
      <c r="E35" s="319">
        <v>5</v>
      </c>
      <c r="F35" s="161">
        <v>1500</v>
      </c>
      <c r="G35" s="26"/>
      <c r="H35" s="156"/>
    </row>
    <row r="36" spans="1:8" ht="18" customHeight="1">
      <c r="A36" s="30" t="s">
        <v>167</v>
      </c>
      <c r="B36" s="30"/>
      <c r="C36" s="319">
        <v>87359.1</v>
      </c>
      <c r="D36" s="160">
        <v>219.83885365119372</v>
      </c>
      <c r="E36" s="319">
        <v>174469.40000000002</v>
      </c>
      <c r="F36" s="161">
        <v>243.29591550151483</v>
      </c>
      <c r="G36" s="26"/>
      <c r="H36" s="156"/>
    </row>
    <row r="37" spans="1:8" ht="18" customHeight="1">
      <c r="A37" s="321" t="s">
        <v>223</v>
      </c>
      <c r="B37" s="321"/>
      <c r="C37" s="322" t="s">
        <v>0</v>
      </c>
      <c r="D37" s="323" t="s">
        <v>1</v>
      </c>
      <c r="E37" s="322" t="s">
        <v>0</v>
      </c>
      <c r="F37" s="324" t="s">
        <v>1</v>
      </c>
      <c r="G37" s="26"/>
      <c r="H37" s="156"/>
    </row>
    <row r="38" spans="1:8" ht="18" customHeight="1">
      <c r="A38" s="30" t="s">
        <v>224</v>
      </c>
      <c r="B38" s="30"/>
      <c r="C38" s="325">
        <v>1495.3</v>
      </c>
      <c r="D38" s="167">
        <v>120</v>
      </c>
      <c r="E38" s="325">
        <v>1495.3</v>
      </c>
      <c r="F38" s="326">
        <v>120</v>
      </c>
      <c r="G38" s="26"/>
      <c r="H38" s="156"/>
    </row>
    <row r="39" spans="1:8" ht="18" customHeight="1">
      <c r="A39" s="30" t="s">
        <v>155</v>
      </c>
      <c r="B39" s="30"/>
      <c r="C39" s="325">
        <v>10978</v>
      </c>
      <c r="D39" s="167">
        <v>107.77</v>
      </c>
      <c r="E39" s="325">
        <v>10978</v>
      </c>
      <c r="F39" s="326">
        <v>107.77</v>
      </c>
      <c r="G39" s="26"/>
      <c r="H39" s="156"/>
    </row>
    <row r="40" spans="1:8" ht="18" customHeight="1">
      <c r="A40" s="30" t="s">
        <v>225</v>
      </c>
      <c r="B40" s="30"/>
      <c r="C40" s="327">
        <v>497.9</v>
      </c>
      <c r="D40" s="167">
        <v>110</v>
      </c>
      <c r="E40" s="327">
        <v>497.9</v>
      </c>
      <c r="F40" s="326">
        <v>110</v>
      </c>
      <c r="G40" s="26"/>
      <c r="H40" s="156"/>
    </row>
    <row r="41" spans="1:8" ht="18" customHeight="1">
      <c r="A41" s="30" t="s">
        <v>159</v>
      </c>
      <c r="B41" s="30"/>
      <c r="C41" s="325">
        <v>3978.1</v>
      </c>
      <c r="D41" s="167">
        <v>119.51</v>
      </c>
      <c r="E41" s="325">
        <v>3978.1</v>
      </c>
      <c r="F41" s="326">
        <v>119.51</v>
      </c>
      <c r="G41" s="26"/>
      <c r="H41" s="156"/>
    </row>
    <row r="42" spans="1:8" ht="18" customHeight="1">
      <c r="A42" s="30" t="s">
        <v>226</v>
      </c>
      <c r="B42" s="30"/>
      <c r="C42" s="328">
        <v>7462.5</v>
      </c>
      <c r="D42" s="323">
        <v>111.33</v>
      </c>
      <c r="E42" s="328">
        <v>7462.5</v>
      </c>
      <c r="F42" s="329">
        <v>111.33</v>
      </c>
      <c r="G42" s="26"/>
      <c r="H42" s="156"/>
    </row>
    <row r="43" spans="1:8" ht="18" customHeight="1">
      <c r="A43" s="30" t="s">
        <v>162</v>
      </c>
      <c r="B43" s="30"/>
      <c r="C43" s="328">
        <v>24411.8</v>
      </c>
      <c r="D43" s="323">
        <v>111.57</v>
      </c>
      <c r="E43" s="328">
        <v>24411.8</v>
      </c>
      <c r="F43" s="329">
        <v>111.57</v>
      </c>
      <c r="G43" s="26"/>
      <c r="H43" s="156"/>
    </row>
    <row r="44" spans="1:8" ht="18" customHeight="1">
      <c r="A44" s="30" t="s">
        <v>168</v>
      </c>
      <c r="B44" s="30"/>
      <c r="C44" s="328">
        <v>111770.90000000001</v>
      </c>
      <c r="D44" s="323">
        <v>196.19</v>
      </c>
      <c r="E44" s="328">
        <v>198881.2</v>
      </c>
      <c r="F44" s="329">
        <v>227.13</v>
      </c>
      <c r="G44" s="26"/>
      <c r="H44" s="156"/>
    </row>
    <row r="45" spans="1:8" ht="18" customHeight="1">
      <c r="A45" s="29"/>
      <c r="B45" s="30"/>
      <c r="C45" s="31" t="s">
        <v>217</v>
      </c>
      <c r="D45" s="167"/>
      <c r="E45" s="31"/>
      <c r="F45" s="161" t="s">
        <v>218</v>
      </c>
      <c r="G45" s="26"/>
      <c r="H45" s="156"/>
    </row>
    <row r="46" spans="1:8" ht="18" customHeight="1">
      <c r="A46" s="29" t="s">
        <v>34</v>
      </c>
      <c r="B46" s="30" t="s">
        <v>35</v>
      </c>
      <c r="C46" s="31" t="s">
        <v>0</v>
      </c>
      <c r="D46" s="160" t="s">
        <v>79</v>
      </c>
      <c r="E46" s="31" t="s">
        <v>35</v>
      </c>
      <c r="F46" s="161" t="s">
        <v>0</v>
      </c>
      <c r="G46" s="26" t="s">
        <v>79</v>
      </c>
      <c r="H46" s="26" t="s">
        <v>2</v>
      </c>
    </row>
    <row r="47" spans="1:8" ht="18" customHeight="1">
      <c r="A47" s="29" t="s">
        <v>36</v>
      </c>
      <c r="B47" s="330">
        <v>0</v>
      </c>
      <c r="C47" s="331">
        <v>0</v>
      </c>
      <c r="D47" s="326">
        <v>0</v>
      </c>
      <c r="E47" s="332">
        <v>0</v>
      </c>
      <c r="F47" s="333">
        <v>0</v>
      </c>
      <c r="G47" s="334">
        <v>0</v>
      </c>
      <c r="H47" s="335">
        <v>0</v>
      </c>
    </row>
    <row r="48" spans="1:8" ht="18" customHeight="1">
      <c r="A48" s="336" t="s">
        <v>37</v>
      </c>
      <c r="B48" s="337">
        <v>2240</v>
      </c>
      <c r="C48" s="338">
        <v>111770.9</v>
      </c>
      <c r="D48" s="329">
        <v>196.19159101340333</v>
      </c>
      <c r="E48" s="339">
        <v>3986</v>
      </c>
      <c r="F48" s="338">
        <v>198881.2</v>
      </c>
      <c r="G48" s="340">
        <v>227.12694161137404</v>
      </c>
      <c r="H48" s="341">
        <v>1</v>
      </c>
    </row>
    <row r="49" spans="1:8" ht="18" customHeight="1">
      <c r="A49" s="32" t="s">
        <v>38</v>
      </c>
      <c r="B49" s="342">
        <v>2240</v>
      </c>
      <c r="C49" s="343">
        <v>111770.9</v>
      </c>
      <c r="D49" s="329">
        <v>196.19159101340333</v>
      </c>
      <c r="E49" s="342">
        <v>3986</v>
      </c>
      <c r="F49" s="343">
        <v>198881.2</v>
      </c>
      <c r="G49" s="329">
        <v>227.12694161137404</v>
      </c>
      <c r="H49" s="341">
        <v>1</v>
      </c>
    </row>
    <row r="50" spans="1:8" ht="18" customHeight="1">
      <c r="A50" s="54"/>
      <c r="B50" s="52"/>
      <c r="C50" s="77"/>
      <c r="D50" s="64"/>
      <c r="E50" s="77"/>
      <c r="F50" s="64"/>
      <c r="G50" s="53"/>
      <c r="H50" s="52"/>
    </row>
    <row r="51" spans="1:8" ht="18" customHeight="1">
      <c r="A51" s="54"/>
      <c r="B51" s="52"/>
      <c r="C51" s="77"/>
      <c r="D51" s="64"/>
      <c r="E51" s="77"/>
      <c r="F51" s="64"/>
      <c r="G51" s="53"/>
      <c r="H51" s="52"/>
    </row>
    <row r="52" spans="1:8" ht="18" customHeight="1">
      <c r="A52" s="54"/>
      <c r="B52" s="52"/>
      <c r="C52" s="77"/>
      <c r="D52" s="64"/>
      <c r="E52" s="77"/>
      <c r="F52" s="64"/>
      <c r="G52" s="53"/>
      <c r="H52" s="52"/>
    </row>
    <row r="53" spans="1:8" ht="18" customHeight="1">
      <c r="A53" s="54"/>
      <c r="B53" s="52"/>
      <c r="C53" s="77"/>
      <c r="D53" s="64"/>
      <c r="E53" s="77"/>
      <c r="F53" s="64"/>
      <c r="G53" s="53"/>
      <c r="H53" s="52"/>
    </row>
    <row r="54" spans="1:8" ht="18" customHeight="1">
      <c r="A54" s="54"/>
      <c r="B54" s="52"/>
      <c r="C54" s="77"/>
      <c r="D54" s="64"/>
      <c r="E54" s="77"/>
      <c r="F54" s="64"/>
      <c r="G54" s="53"/>
      <c r="H54" s="52"/>
    </row>
    <row r="55" spans="1:8" ht="11.25" customHeight="1">
      <c r="A55" s="54"/>
      <c r="B55" s="52"/>
      <c r="C55" s="77"/>
      <c r="D55" s="64"/>
      <c r="E55" s="77"/>
      <c r="F55" s="64"/>
      <c r="G55" s="53"/>
      <c r="H55" s="52"/>
    </row>
    <row r="56" spans="1:8" ht="11.25" customHeight="1">
      <c r="A56" s="54"/>
      <c r="B56" s="52"/>
      <c r="C56" s="77"/>
      <c r="D56" s="64"/>
      <c r="E56" s="77"/>
      <c r="F56" s="64"/>
      <c r="G56" s="53"/>
      <c r="H56" s="52"/>
    </row>
    <row r="57" spans="1:8" ht="11.25" customHeight="1">
      <c r="A57" s="54"/>
      <c r="B57" s="52"/>
      <c r="C57" s="149"/>
      <c r="D57" s="68"/>
      <c r="E57" s="149"/>
      <c r="F57" s="68"/>
      <c r="G57" s="53"/>
      <c r="H57" s="52"/>
    </row>
    <row r="58" spans="1:8" ht="11.25" customHeight="1">
      <c r="A58" s="54"/>
      <c r="B58" s="52"/>
      <c r="C58" s="149"/>
      <c r="D58" s="68"/>
      <c r="E58" s="149"/>
      <c r="F58" s="68"/>
      <c r="G58" s="53"/>
      <c r="H58" s="52"/>
    </row>
    <row r="59" spans="1:8" ht="11.25" customHeight="1">
      <c r="A59" s="56"/>
      <c r="B59" s="52"/>
      <c r="C59" s="77"/>
      <c r="D59" s="64"/>
      <c r="E59" s="77"/>
      <c r="F59" s="64"/>
      <c r="G59" s="53"/>
      <c r="H59" s="52"/>
    </row>
    <row r="60" spans="1:8" ht="11.25" customHeight="1">
      <c r="A60" s="56"/>
      <c r="B60" s="55"/>
      <c r="C60" s="57"/>
      <c r="D60" s="58"/>
      <c r="E60" s="57"/>
      <c r="F60" s="58"/>
      <c r="G60" s="53"/>
      <c r="H60" s="52"/>
    </row>
    <row r="61" spans="1:8" ht="11.25" customHeight="1">
      <c r="A61" s="54"/>
      <c r="B61" s="52"/>
      <c r="C61" s="77"/>
      <c r="D61" s="64"/>
      <c r="E61" s="77"/>
      <c r="F61" s="64"/>
      <c r="G61" s="53"/>
      <c r="H61" s="52"/>
    </row>
    <row r="62" spans="1:8" ht="11.25" customHeight="1">
      <c r="A62" s="54"/>
      <c r="B62" s="52"/>
      <c r="C62" s="77"/>
      <c r="D62" s="64"/>
      <c r="E62" s="77"/>
      <c r="F62" s="64"/>
      <c r="G62" s="53"/>
      <c r="H62" s="52"/>
    </row>
    <row r="63" spans="1:8" ht="11.25" customHeight="1">
      <c r="A63" s="54"/>
      <c r="B63" s="52"/>
      <c r="C63" s="77"/>
      <c r="D63" s="64"/>
      <c r="E63" s="149"/>
      <c r="F63" s="68"/>
      <c r="G63" s="53"/>
      <c r="H63" s="52"/>
    </row>
    <row r="64" spans="1:8" ht="11.25" customHeight="1">
      <c r="A64" s="54"/>
      <c r="B64" s="52"/>
      <c r="C64" s="149"/>
      <c r="D64" s="68"/>
      <c r="E64" s="149"/>
      <c r="F64" s="68"/>
      <c r="G64" s="53"/>
      <c r="H64" s="52"/>
    </row>
    <row r="65" spans="1:8" ht="11.25" customHeight="1">
      <c r="A65" s="54"/>
      <c r="B65" s="52"/>
      <c r="C65" s="149"/>
      <c r="D65" s="68"/>
      <c r="E65" s="149"/>
      <c r="F65" s="68"/>
      <c r="G65" s="53"/>
      <c r="H65" s="52"/>
    </row>
    <row r="66" spans="1:8" ht="11.25" customHeight="1">
      <c r="A66" s="56"/>
      <c r="B66" s="55"/>
      <c r="C66" s="57"/>
      <c r="D66" s="58"/>
      <c r="E66" s="57"/>
      <c r="F66" s="58"/>
      <c r="G66" s="53"/>
      <c r="H66" s="52"/>
    </row>
    <row r="67" spans="1:8" ht="11.25" customHeight="1">
      <c r="A67" s="54"/>
      <c r="B67" s="52"/>
      <c r="C67" s="77"/>
      <c r="D67" s="64"/>
      <c r="E67" s="77"/>
      <c r="F67" s="64"/>
      <c r="G67" s="53"/>
      <c r="H67" s="52"/>
    </row>
    <row r="68" spans="1:8" ht="11.25" customHeight="1">
      <c r="A68" s="54"/>
      <c r="B68" s="52"/>
      <c r="C68" s="149"/>
      <c r="D68" s="68"/>
      <c r="E68" s="149"/>
      <c r="F68" s="68"/>
      <c r="G68" s="53"/>
      <c r="H68" s="52"/>
    </row>
    <row r="69" spans="1:8" ht="11.25" customHeight="1">
      <c r="A69" s="54"/>
      <c r="B69" s="52"/>
      <c r="C69" s="149"/>
      <c r="D69" s="68"/>
      <c r="E69" s="149"/>
      <c r="F69" s="68"/>
      <c r="G69" s="53"/>
      <c r="H69" s="52"/>
    </row>
    <row r="70" spans="1:8" ht="11.25" customHeight="1">
      <c r="A70" s="54"/>
      <c r="B70" s="52"/>
      <c r="C70" s="77"/>
      <c r="D70" s="64"/>
      <c r="E70" s="77"/>
      <c r="F70" s="64"/>
      <c r="G70" s="53"/>
      <c r="H70" s="52"/>
    </row>
    <row r="71" spans="1:8" ht="11.25" customHeight="1">
      <c r="A71" s="56"/>
      <c r="B71" s="55"/>
      <c r="C71" s="57"/>
      <c r="D71" s="58"/>
      <c r="E71" s="57"/>
      <c r="F71" s="58"/>
      <c r="G71" s="53"/>
      <c r="H71" s="52"/>
    </row>
    <row r="72" spans="1:8" ht="11.25" customHeight="1">
      <c r="A72" s="54"/>
      <c r="B72" s="52"/>
      <c r="C72" s="77"/>
      <c r="D72" s="64"/>
      <c r="E72" s="77"/>
      <c r="F72" s="64"/>
      <c r="G72" s="53"/>
      <c r="H72" s="52"/>
    </row>
    <row r="73" spans="1:8" ht="11.25" customHeight="1">
      <c r="A73" s="54"/>
      <c r="B73" s="52"/>
      <c r="C73" s="77"/>
      <c r="D73" s="64"/>
      <c r="E73" s="149"/>
      <c r="F73" s="68"/>
      <c r="G73" s="53"/>
      <c r="H73" s="52"/>
    </row>
    <row r="74" spans="1:8" ht="11.25" customHeight="1">
      <c r="A74" s="54"/>
      <c r="B74" s="52"/>
      <c r="C74" s="149"/>
      <c r="D74" s="68"/>
      <c r="E74" s="149"/>
      <c r="F74" s="68"/>
      <c r="G74" s="53"/>
      <c r="H74" s="52"/>
    </row>
    <row r="75" spans="1:8" ht="11.25" customHeight="1">
      <c r="A75" s="54"/>
      <c r="B75" s="52"/>
      <c r="C75" s="149"/>
      <c r="D75" s="68"/>
      <c r="E75" s="149"/>
      <c r="F75" s="68"/>
      <c r="G75" s="53"/>
      <c r="H75" s="52"/>
    </row>
    <row r="76" spans="1:8" ht="11.25" customHeight="1">
      <c r="A76" s="54"/>
      <c r="B76" s="52"/>
      <c r="C76" s="149"/>
      <c r="D76" s="64"/>
      <c r="F76" s="64"/>
      <c r="G76" s="53"/>
      <c r="H76" s="149"/>
    </row>
    <row r="77" spans="1:8" ht="11.25" customHeight="1">
      <c r="A77" s="56"/>
      <c r="B77" s="55"/>
      <c r="C77" s="57"/>
      <c r="D77" s="58"/>
      <c r="E77" s="57"/>
      <c r="F77" s="58"/>
      <c r="G77" s="150"/>
      <c r="H77" s="55"/>
    </row>
    <row r="78" spans="1:8" ht="11.25" customHeight="1">
      <c r="A78" s="54"/>
      <c r="B78" s="52"/>
      <c r="C78" s="77"/>
      <c r="D78" s="64"/>
      <c r="E78" s="189"/>
      <c r="F78" s="79"/>
      <c r="G78" s="147"/>
      <c r="H78" s="148"/>
    </row>
    <row r="79" spans="1:8" ht="11.25" customHeight="1">
      <c r="A79" s="54"/>
      <c r="B79" s="55"/>
      <c r="C79" s="57"/>
      <c r="D79" s="58"/>
      <c r="E79" s="190"/>
      <c r="F79" s="88"/>
      <c r="G79" s="191"/>
      <c r="H79" s="152"/>
    </row>
    <row r="80" spans="1:8" ht="11.25" customHeight="1">
      <c r="A80" s="54"/>
      <c r="B80" s="55"/>
      <c r="C80" s="57"/>
      <c r="D80" s="58"/>
      <c r="E80" s="190"/>
      <c r="F80" s="88"/>
      <c r="G80" s="191"/>
      <c r="H80" s="152"/>
    </row>
    <row r="81" spans="1:8" ht="11.25" customHeight="1">
      <c r="A81" s="56"/>
      <c r="B81" s="52"/>
      <c r="C81" s="57"/>
      <c r="D81" s="58"/>
      <c r="E81" s="57"/>
      <c r="F81" s="58"/>
      <c r="G81" s="53"/>
      <c r="H81" s="52"/>
    </row>
    <row r="82" spans="1:8" ht="11.25" customHeight="1">
      <c r="A82" s="27"/>
      <c r="B82" s="26"/>
      <c r="C82" s="28"/>
      <c r="D82" s="154"/>
      <c r="E82" s="28"/>
      <c r="F82" s="155"/>
      <c r="G82" s="26"/>
      <c r="H82" s="156"/>
    </row>
    <row r="83" spans="1:8" ht="11.25" customHeight="1">
      <c r="A83" s="27"/>
      <c r="B83" s="26"/>
      <c r="C83" s="28"/>
      <c r="D83" s="154"/>
      <c r="E83" s="28"/>
      <c r="F83" s="155"/>
      <c r="G83" s="26"/>
      <c r="H83" s="156"/>
    </row>
    <row r="84" spans="1:8" ht="11.25" customHeight="1">
      <c r="A84" s="27"/>
      <c r="B84" s="26"/>
      <c r="C84" s="28"/>
      <c r="D84" s="154"/>
      <c r="E84" s="28"/>
      <c r="F84" s="155"/>
      <c r="G84" s="26"/>
      <c r="H84" s="156"/>
    </row>
    <row r="85" spans="1:8" ht="11.25" customHeight="1">
      <c r="A85" s="27"/>
      <c r="B85" s="26"/>
      <c r="C85" s="28"/>
      <c r="D85" s="154"/>
      <c r="E85" s="28"/>
      <c r="F85" s="155"/>
      <c r="G85" s="26"/>
      <c r="H85" s="156"/>
    </row>
    <row r="86" spans="1:8" ht="11.25" customHeight="1">
      <c r="A86" s="27"/>
      <c r="B86" s="26"/>
      <c r="C86" s="28"/>
      <c r="D86" s="154"/>
      <c r="E86" s="28"/>
      <c r="F86" s="155"/>
      <c r="G86" s="26"/>
      <c r="H86" s="156"/>
    </row>
    <row r="87" spans="1:8" ht="11.25" customHeight="1">
      <c r="A87" s="27"/>
      <c r="B87" s="26"/>
      <c r="C87" s="28"/>
      <c r="D87" s="154"/>
      <c r="E87" s="28"/>
      <c r="F87" s="155"/>
      <c r="G87" s="26"/>
      <c r="H87" s="156"/>
    </row>
    <row r="88" spans="1:8" ht="11.25" customHeight="1">
      <c r="A88" s="27"/>
      <c r="B88" s="26"/>
      <c r="C88" s="28"/>
      <c r="D88" s="154"/>
      <c r="E88" s="28"/>
      <c r="F88" s="155"/>
      <c r="G88" s="26"/>
      <c r="H88" s="156"/>
    </row>
    <row r="89" spans="1:8" ht="11.25" customHeight="1">
      <c r="A89" s="27"/>
      <c r="B89" s="26"/>
      <c r="C89" s="28"/>
      <c r="D89" s="154"/>
      <c r="E89" s="28"/>
      <c r="F89" s="155"/>
      <c r="G89" s="26"/>
      <c r="H89" s="156"/>
    </row>
    <row r="90" spans="1:8" ht="11.25" customHeight="1">
      <c r="A90" s="27"/>
      <c r="B90" s="26"/>
      <c r="C90" s="28"/>
      <c r="D90" s="154"/>
      <c r="E90" s="28"/>
      <c r="F90" s="155"/>
      <c r="G90" s="26"/>
      <c r="H90" s="156"/>
    </row>
    <row r="91" spans="1:8" ht="11.25" customHeight="1">
      <c r="A91" s="27"/>
      <c r="B91" s="26"/>
      <c r="C91" s="28"/>
      <c r="D91" s="154"/>
      <c r="E91" s="28"/>
      <c r="F91" s="155"/>
      <c r="G91" s="26"/>
      <c r="H91" s="156"/>
    </row>
    <row r="92" spans="1:8" ht="11.25" customHeight="1">
      <c r="A92" s="27"/>
      <c r="B92" s="26"/>
      <c r="C92" s="28"/>
      <c r="D92" s="154"/>
      <c r="E92" s="28"/>
      <c r="F92" s="155"/>
      <c r="G92" s="26"/>
      <c r="H92" s="156"/>
    </row>
    <row r="93" spans="1:8" ht="11.25" customHeight="1">
      <c r="A93" s="27"/>
      <c r="B93" s="26"/>
      <c r="C93" s="28"/>
      <c r="D93" s="154"/>
      <c r="E93" s="28"/>
      <c r="F93" s="155"/>
      <c r="G93" s="26"/>
      <c r="H93" s="156"/>
    </row>
    <row r="94" spans="1:8" ht="11.25" customHeight="1">
      <c r="A94" s="27"/>
      <c r="B94" s="26"/>
      <c r="C94" s="28"/>
      <c r="D94" s="154"/>
      <c r="E94" s="28"/>
      <c r="F94" s="155"/>
      <c r="G94" s="26"/>
      <c r="H94" s="156"/>
    </row>
    <row r="95" spans="1:8" ht="11.25" customHeight="1">
      <c r="A95" s="27"/>
      <c r="B95" s="26"/>
      <c r="C95" s="28"/>
      <c r="D95" s="154"/>
      <c r="E95" s="28"/>
      <c r="F95" s="155"/>
      <c r="G95" s="26"/>
      <c r="H95" s="156"/>
    </row>
    <row r="96" spans="1:8" ht="11.25" customHeight="1">
      <c r="A96" s="27"/>
      <c r="B96" s="26"/>
      <c r="C96" s="28"/>
      <c r="D96" s="154"/>
      <c r="E96" s="28"/>
      <c r="F96" s="155"/>
      <c r="G96" s="26"/>
      <c r="H96" s="156"/>
    </row>
    <row r="97" spans="1:8" ht="11.25" customHeight="1">
      <c r="A97" s="27"/>
      <c r="B97" s="26"/>
      <c r="C97" s="28"/>
      <c r="D97" s="154"/>
      <c r="E97" s="28"/>
      <c r="F97" s="155"/>
      <c r="G97" s="26"/>
      <c r="H97" s="156"/>
    </row>
    <row r="98" spans="1:8" ht="11.25" customHeight="1">
      <c r="A98" s="27"/>
      <c r="B98" s="26"/>
      <c r="C98" s="28"/>
      <c r="D98" s="154"/>
      <c r="E98" s="28"/>
      <c r="F98" s="155"/>
      <c r="G98" s="26"/>
      <c r="H98" s="156"/>
    </row>
    <row r="99" spans="1:8" ht="11.25" customHeight="1">
      <c r="A99" s="27"/>
      <c r="B99" s="26"/>
      <c r="C99" s="28"/>
      <c r="D99" s="154"/>
      <c r="E99" s="28"/>
      <c r="F99" s="155"/>
      <c r="G99" s="26"/>
      <c r="H99" s="156"/>
    </row>
    <row r="100" spans="1:8" ht="11.25" customHeight="1">
      <c r="A100" s="27"/>
      <c r="B100" s="26"/>
      <c r="C100" s="28"/>
      <c r="D100" s="154"/>
      <c r="E100" s="28"/>
      <c r="F100" s="155"/>
      <c r="G100" s="26"/>
      <c r="H100" s="156"/>
    </row>
    <row r="101" spans="1:8" ht="11.25" customHeight="1">
      <c r="A101" s="27"/>
      <c r="B101" s="26"/>
      <c r="C101" s="28"/>
      <c r="D101" s="154"/>
      <c r="E101" s="28"/>
      <c r="F101" s="155"/>
      <c r="G101" s="26"/>
      <c r="H101" s="156"/>
    </row>
    <row r="102" spans="1:8" ht="11.25" customHeight="1">
      <c r="A102" s="27"/>
      <c r="B102" s="26"/>
      <c r="C102" s="28"/>
      <c r="D102" s="154"/>
      <c r="E102" s="28"/>
      <c r="F102" s="155"/>
      <c r="G102" s="26"/>
      <c r="H102" s="156"/>
    </row>
    <row r="103" spans="1:8" ht="11.25" customHeight="1">
      <c r="A103" s="27"/>
      <c r="B103" s="26"/>
      <c r="C103" s="28"/>
      <c r="D103" s="154"/>
      <c r="E103" s="28"/>
      <c r="F103" s="155"/>
      <c r="G103" s="26"/>
      <c r="H103" s="156"/>
    </row>
    <row r="104" spans="1:8" ht="11.25" customHeight="1">
      <c r="A104" s="27"/>
      <c r="B104" s="26"/>
      <c r="C104" s="28"/>
      <c r="D104" s="154"/>
      <c r="E104" s="28"/>
      <c r="F104" s="155"/>
      <c r="G104" s="26"/>
      <c r="H104" s="156"/>
    </row>
    <row r="105" spans="1:8" ht="11.25" customHeight="1">
      <c r="A105" s="27"/>
      <c r="B105" s="26"/>
      <c r="C105" s="28"/>
      <c r="D105" s="154"/>
      <c r="E105" s="28"/>
      <c r="F105" s="155"/>
      <c r="G105" s="26"/>
      <c r="H105" s="156"/>
    </row>
    <row r="106" spans="1:8" ht="11.25" customHeight="1">
      <c r="A106" s="27"/>
      <c r="B106" s="26"/>
      <c r="C106" s="28"/>
      <c r="D106" s="154"/>
      <c r="E106" s="28"/>
      <c r="F106" s="155"/>
      <c r="G106" s="26"/>
      <c r="H106" s="156"/>
    </row>
    <row r="107" spans="1:8" ht="11.25" customHeight="1">
      <c r="A107" s="27"/>
      <c r="B107" s="26"/>
      <c r="C107" s="28"/>
      <c r="D107" s="154"/>
      <c r="E107" s="28"/>
      <c r="F107" s="155"/>
      <c r="G107" s="26"/>
      <c r="H107" s="156"/>
    </row>
    <row r="108" spans="1:8" ht="11.25" customHeight="1">
      <c r="A108" s="27"/>
      <c r="B108" s="26"/>
      <c r="C108" s="28"/>
      <c r="D108" s="154"/>
      <c r="E108" s="28"/>
      <c r="F108" s="155"/>
      <c r="G108" s="26"/>
      <c r="H108" s="156"/>
    </row>
    <row r="109" spans="1:8" ht="11.25" customHeight="1">
      <c r="A109" s="27"/>
      <c r="B109" s="26"/>
      <c r="C109" s="28"/>
      <c r="D109" s="154"/>
      <c r="E109" s="28"/>
      <c r="F109" s="155"/>
      <c r="G109" s="26"/>
      <c r="H109" s="156"/>
    </row>
    <row r="110" spans="1:8" ht="11.25" customHeight="1">
      <c r="A110" s="27"/>
      <c r="B110" s="26"/>
      <c r="C110" s="28"/>
      <c r="D110" s="154"/>
      <c r="E110" s="28"/>
      <c r="F110" s="155"/>
      <c r="G110" s="26"/>
      <c r="H110" s="156"/>
    </row>
    <row r="111" spans="1:8" ht="11.25" customHeight="1">
      <c r="A111" s="27"/>
      <c r="B111" s="26"/>
      <c r="C111" s="28"/>
      <c r="D111" s="154"/>
      <c r="E111" s="28"/>
      <c r="F111" s="155"/>
      <c r="G111" s="26"/>
      <c r="H111" s="156"/>
    </row>
    <row r="112" spans="1:8" ht="11.25" customHeight="1">
      <c r="A112" s="27"/>
      <c r="B112" s="26"/>
      <c r="C112" s="28"/>
      <c r="D112" s="154"/>
      <c r="E112" s="28"/>
      <c r="F112" s="155"/>
      <c r="G112" s="26"/>
      <c r="H112" s="156"/>
    </row>
    <row r="113" spans="1:8" ht="11.25" customHeight="1">
      <c r="A113" s="27"/>
      <c r="B113" s="26"/>
      <c r="C113" s="28"/>
      <c r="D113" s="154"/>
      <c r="E113" s="28"/>
      <c r="F113" s="155"/>
      <c r="G113" s="26"/>
      <c r="H113" s="156"/>
    </row>
    <row r="114" spans="1:8" ht="11.25" customHeight="1">
      <c r="A114" s="27"/>
      <c r="B114" s="26"/>
      <c r="C114" s="28"/>
      <c r="D114" s="154"/>
      <c r="E114" s="28"/>
      <c r="F114" s="155"/>
      <c r="G114" s="26"/>
      <c r="H114" s="156"/>
    </row>
    <row r="115" spans="1:8" ht="11.25" customHeight="1">
      <c r="A115" s="27"/>
      <c r="B115" s="26"/>
      <c r="C115" s="28"/>
      <c r="D115" s="154"/>
      <c r="E115" s="28"/>
      <c r="F115" s="155"/>
      <c r="G115" s="26"/>
      <c r="H115" s="156"/>
    </row>
    <row r="116" spans="1:8" ht="11.25" customHeight="1">
      <c r="A116" s="27"/>
      <c r="B116" s="26"/>
      <c r="C116" s="28"/>
      <c r="D116" s="154"/>
      <c r="E116" s="28"/>
      <c r="F116" s="155"/>
      <c r="G116" s="26"/>
      <c r="H116" s="156"/>
    </row>
    <row r="117" spans="1:8" ht="11.25" customHeight="1">
      <c r="A117" s="27"/>
      <c r="B117" s="26"/>
      <c r="C117" s="28"/>
      <c r="D117" s="154"/>
      <c r="E117" s="28"/>
      <c r="F117" s="155"/>
      <c r="G117" s="26"/>
      <c r="H117" s="156"/>
    </row>
    <row r="118" spans="1:8" ht="11.25" customHeight="1">
      <c r="A118" s="27"/>
      <c r="B118" s="26"/>
      <c r="C118" s="28"/>
      <c r="D118" s="154"/>
      <c r="E118" s="28"/>
      <c r="F118" s="155"/>
      <c r="G118" s="26"/>
      <c r="H118" s="156"/>
    </row>
    <row r="119" spans="1:8" ht="11.25" customHeight="1">
      <c r="A119" s="27"/>
      <c r="B119" s="26"/>
      <c r="C119" s="28"/>
      <c r="D119" s="154"/>
      <c r="E119" s="28"/>
      <c r="F119" s="155"/>
      <c r="G119" s="26"/>
      <c r="H119" s="156"/>
    </row>
    <row r="120" spans="1:8" ht="11.25" customHeight="1">
      <c r="A120" s="27"/>
      <c r="B120" s="26"/>
      <c r="C120" s="28"/>
      <c r="D120" s="154"/>
      <c r="E120" s="28"/>
      <c r="F120" s="155"/>
      <c r="G120" s="26"/>
      <c r="H120" s="156"/>
    </row>
    <row r="121" spans="1:8" ht="11.25" customHeight="1">
      <c r="A121" s="27"/>
      <c r="B121" s="26"/>
      <c r="C121" s="28"/>
      <c r="D121" s="154"/>
      <c r="E121" s="28"/>
      <c r="F121" s="155"/>
      <c r="G121" s="26"/>
      <c r="H121" s="156"/>
    </row>
    <row r="122" spans="1:8" ht="11.25" customHeight="1">
      <c r="A122" s="27"/>
      <c r="B122" s="26"/>
      <c r="C122" s="28"/>
      <c r="D122" s="154"/>
      <c r="E122" s="28"/>
      <c r="F122" s="155"/>
      <c r="G122" s="26"/>
      <c r="H122" s="156"/>
    </row>
    <row r="123" spans="1:8" ht="11.25" customHeight="1">
      <c r="A123" s="27"/>
      <c r="B123" s="26"/>
      <c r="C123" s="28"/>
      <c r="D123" s="154"/>
      <c r="E123" s="28"/>
      <c r="F123" s="155"/>
      <c r="G123" s="26"/>
      <c r="H123" s="156"/>
    </row>
    <row r="124" spans="1:8" ht="11.25" customHeight="1">
      <c r="A124" s="27"/>
      <c r="B124" s="26"/>
      <c r="C124" s="28"/>
      <c r="D124" s="154"/>
      <c r="E124" s="28"/>
      <c r="F124" s="155"/>
      <c r="G124" s="26"/>
      <c r="H124" s="156"/>
    </row>
    <row r="125" spans="1:8" ht="11.25" customHeight="1">
      <c r="A125" s="27"/>
      <c r="B125" s="26"/>
      <c r="C125" s="28"/>
      <c r="D125" s="154"/>
      <c r="E125" s="28"/>
      <c r="F125" s="155"/>
      <c r="G125" s="26"/>
      <c r="H125" s="156"/>
    </row>
    <row r="126" spans="1:8" ht="11.25" customHeight="1">
      <c r="A126" s="27"/>
      <c r="B126" s="26"/>
      <c r="C126" s="157"/>
      <c r="D126" s="158"/>
      <c r="E126" s="157"/>
      <c r="F126" s="159"/>
      <c r="G126" s="26"/>
      <c r="H126" s="156"/>
    </row>
    <row r="127" spans="1:8" ht="11.25" customHeight="1">
      <c r="A127" s="29"/>
      <c r="B127" s="30"/>
      <c r="C127" s="31"/>
      <c r="D127" s="160"/>
      <c r="E127" s="31"/>
      <c r="F127" s="161"/>
      <c r="G127" s="26"/>
      <c r="H127" s="156"/>
    </row>
    <row r="128" spans="1:8" ht="11.25" customHeight="1">
      <c r="A128" s="32"/>
      <c r="B128" s="30"/>
      <c r="C128" s="31"/>
      <c r="D128" s="160"/>
      <c r="E128" s="31"/>
      <c r="F128" s="161"/>
      <c r="G128" s="26"/>
      <c r="H128" s="156"/>
    </row>
    <row r="129" spans="1:8" ht="11.25" customHeight="1">
      <c r="A129" s="32"/>
      <c r="B129" s="30"/>
      <c r="C129" s="31"/>
      <c r="D129" s="160"/>
      <c r="E129" s="31"/>
      <c r="F129" s="162"/>
      <c r="G129" s="26"/>
      <c r="H129" s="156"/>
    </row>
    <row r="130" spans="1:8" ht="11.25" customHeight="1">
      <c r="A130" s="29"/>
      <c r="B130" s="30"/>
      <c r="C130" s="163"/>
      <c r="D130" s="164"/>
      <c r="E130" s="165"/>
      <c r="F130" s="166"/>
      <c r="G130" s="26"/>
      <c r="H130" s="156"/>
    </row>
    <row r="131" spans="1:8" ht="11.25" customHeight="1">
      <c r="A131" s="29"/>
      <c r="B131" s="30"/>
      <c r="C131" s="33"/>
      <c r="D131" s="167"/>
      <c r="E131" s="33"/>
      <c r="F131" s="168"/>
      <c r="G131" s="26"/>
      <c r="H131" s="156"/>
    </row>
    <row r="132" spans="1:8" ht="11.25" customHeight="1">
      <c r="A132" s="29"/>
      <c r="B132" s="30"/>
      <c r="C132" s="33"/>
      <c r="D132" s="167"/>
      <c r="E132" s="31"/>
      <c r="F132" s="169"/>
      <c r="G132" s="26"/>
      <c r="H132" s="156"/>
    </row>
    <row r="133" spans="1:8" ht="11.25" customHeight="1">
      <c r="A133" s="29"/>
      <c r="B133" s="30"/>
      <c r="C133" s="31"/>
      <c r="D133" s="160"/>
      <c r="E133" s="31"/>
      <c r="F133" s="169"/>
      <c r="G133" s="26"/>
      <c r="H133" s="156"/>
    </row>
    <row r="134" spans="1:8" ht="11.25" customHeight="1">
      <c r="A134" s="29"/>
      <c r="B134" s="30"/>
      <c r="C134" s="31"/>
      <c r="D134" s="160"/>
      <c r="E134" s="31"/>
      <c r="F134" s="169"/>
      <c r="G134" s="26"/>
      <c r="H134" s="156"/>
    </row>
    <row r="135" spans="1:8" ht="11.25" customHeight="1">
      <c r="A135" s="32"/>
      <c r="B135" s="30"/>
      <c r="C135" s="31"/>
      <c r="D135" s="160"/>
      <c r="E135" s="31"/>
      <c r="F135" s="162"/>
      <c r="G135" s="26"/>
      <c r="H135" s="156"/>
    </row>
    <row r="136" spans="1:8" ht="11.25" customHeight="1">
      <c r="A136" s="29"/>
      <c r="B136" s="30"/>
      <c r="C136" s="33"/>
      <c r="D136" s="167"/>
      <c r="E136" s="33"/>
      <c r="F136" s="170"/>
      <c r="G136" s="26"/>
      <c r="H136" s="156"/>
    </row>
    <row r="137" spans="1:8" ht="11.25" customHeight="1">
      <c r="A137" s="29"/>
      <c r="B137" s="30"/>
      <c r="C137" s="31"/>
      <c r="D137" s="160"/>
      <c r="E137" s="31"/>
      <c r="F137" s="162"/>
      <c r="G137" s="26"/>
      <c r="H137" s="156"/>
    </row>
    <row r="138" spans="1:8" ht="11.25" customHeight="1">
      <c r="A138" s="29"/>
      <c r="B138" s="30"/>
      <c r="C138" s="31"/>
      <c r="D138" s="160"/>
      <c r="E138" s="31"/>
      <c r="F138" s="162"/>
      <c r="G138" s="26"/>
      <c r="H138" s="156"/>
    </row>
    <row r="139" spans="1:8" ht="11.25" customHeight="1">
      <c r="A139" s="29"/>
      <c r="B139" s="30"/>
      <c r="C139" s="31"/>
      <c r="D139" s="160"/>
      <c r="E139" s="31"/>
      <c r="F139" s="162"/>
      <c r="G139" s="26"/>
      <c r="H139" s="156"/>
    </row>
    <row r="140" spans="1:8" ht="11.25" customHeight="1">
      <c r="A140" s="32"/>
      <c r="B140" s="30"/>
      <c r="C140" s="31"/>
      <c r="D140" s="160"/>
      <c r="E140" s="31"/>
      <c r="F140" s="161"/>
      <c r="G140" s="26"/>
      <c r="H140" s="156"/>
    </row>
    <row r="141" spans="1:8" ht="11.25" customHeight="1">
      <c r="A141" s="29"/>
      <c r="B141" s="30"/>
      <c r="C141" s="163"/>
      <c r="D141" s="164"/>
      <c r="E141" s="28"/>
      <c r="F141" s="166"/>
      <c r="G141" s="26"/>
      <c r="H141" s="156"/>
    </row>
    <row r="142" spans="1:8" ht="11.25" customHeight="1">
      <c r="A142" s="29"/>
      <c r="B142" s="30"/>
      <c r="C142" s="33"/>
      <c r="D142" s="167"/>
      <c r="E142" s="31"/>
      <c r="F142" s="162"/>
      <c r="G142" s="26"/>
      <c r="H142" s="156"/>
    </row>
    <row r="143" spans="1:8" ht="11.25" customHeight="1">
      <c r="A143" s="29"/>
      <c r="B143" s="30"/>
      <c r="C143" s="31"/>
      <c r="D143" s="160"/>
      <c r="E143" s="31"/>
      <c r="F143" s="162"/>
      <c r="G143" s="26"/>
      <c r="H143" s="156"/>
    </row>
    <row r="144" spans="1:8" ht="11.25" customHeight="1">
      <c r="A144" s="29"/>
      <c r="B144" s="30"/>
      <c r="C144" s="31"/>
      <c r="D144" s="160"/>
      <c r="E144" s="31"/>
      <c r="F144" s="162"/>
      <c r="G144" s="26"/>
      <c r="H144" s="156"/>
    </row>
    <row r="145" spans="1:8" ht="11.25" customHeight="1">
      <c r="A145" s="29"/>
      <c r="B145" s="30"/>
      <c r="C145" s="31"/>
      <c r="D145" s="160"/>
      <c r="E145" s="171"/>
      <c r="F145" s="161"/>
      <c r="G145" s="31"/>
      <c r="H145" s="156"/>
    </row>
    <row r="146" spans="1:9" ht="11.25" customHeight="1">
      <c r="A146" s="172"/>
      <c r="B146" s="173"/>
      <c r="C146" s="174"/>
      <c r="D146" s="175"/>
      <c r="E146" s="174"/>
      <c r="F146" s="176"/>
      <c r="G146" s="177"/>
      <c r="H146" s="178"/>
      <c r="I146" s="151"/>
    </row>
    <row r="147" spans="1:9" ht="11.25" customHeight="1">
      <c r="A147" s="29"/>
      <c r="B147" s="179"/>
      <c r="C147" s="180"/>
      <c r="D147" s="167"/>
      <c r="E147" s="179"/>
      <c r="F147" s="180"/>
      <c r="G147" s="167"/>
      <c r="H147" s="167"/>
      <c r="I147" s="151"/>
    </row>
    <row r="148" spans="1:9" ht="11.25" customHeight="1">
      <c r="A148" s="29"/>
      <c r="B148" s="181"/>
      <c r="C148" s="182"/>
      <c r="D148" s="160"/>
      <c r="E148" s="181"/>
      <c r="F148" s="183"/>
      <c r="G148" s="184"/>
      <c r="H148" s="185"/>
      <c r="I148" s="151"/>
    </row>
    <row r="149" spans="1:8" ht="11.25" customHeight="1">
      <c r="A149" s="29"/>
      <c r="B149" s="181"/>
      <c r="C149" s="182"/>
      <c r="D149" s="160"/>
      <c r="E149" s="181"/>
      <c r="F149" s="183"/>
      <c r="G149" s="184"/>
      <c r="H149" s="185"/>
    </row>
    <row r="150" spans="1:8" ht="11.25" customHeight="1">
      <c r="A150" s="29"/>
      <c r="B150" s="186"/>
      <c r="C150" s="31"/>
      <c r="D150" s="160"/>
      <c r="E150" s="186"/>
      <c r="F150" s="187"/>
      <c r="G150" s="161"/>
      <c r="H150" s="188"/>
    </row>
    <row r="151" spans="1:8" ht="11.25" customHeight="1">
      <c r="A151" s="59"/>
      <c r="B151" s="60"/>
      <c r="C151" s="61"/>
      <c r="D151" s="62"/>
      <c r="E151" s="63"/>
      <c r="F151" s="64"/>
      <c r="G151" s="107"/>
      <c r="H151" s="60"/>
    </row>
    <row r="152" spans="1:8" ht="11.25" customHeight="1">
      <c r="A152" s="59"/>
      <c r="B152" s="60"/>
      <c r="C152" s="61"/>
      <c r="D152" s="62"/>
      <c r="E152" s="63"/>
      <c r="F152" s="64"/>
      <c r="G152" s="107"/>
      <c r="H152" s="60"/>
    </row>
    <row r="153" spans="1:8" ht="11.25" customHeight="1">
      <c r="A153" s="59"/>
      <c r="B153" s="60"/>
      <c r="C153" s="61"/>
      <c r="D153" s="62"/>
      <c r="E153" s="63"/>
      <c r="F153" s="64"/>
      <c r="G153" s="107"/>
      <c r="H153" s="60"/>
    </row>
    <row r="154" spans="1:8" ht="11.25" customHeight="1">
      <c r="A154" s="59"/>
      <c r="B154" s="60"/>
      <c r="C154" s="61"/>
      <c r="D154" s="62"/>
      <c r="E154" s="63"/>
      <c r="F154" s="64"/>
      <c r="G154" s="107"/>
      <c r="H154" s="60"/>
    </row>
    <row r="155" spans="1:8" ht="11.25" customHeight="1">
      <c r="A155" s="59"/>
      <c r="B155" s="60"/>
      <c r="C155" s="61"/>
      <c r="D155" s="62"/>
      <c r="E155" s="63"/>
      <c r="F155" s="64"/>
      <c r="G155" s="107"/>
      <c r="H155" s="60"/>
    </row>
    <row r="156" spans="1:8" ht="11.25" customHeight="1">
      <c r="A156" s="59"/>
      <c r="B156" s="60"/>
      <c r="C156" s="61"/>
      <c r="D156" s="62"/>
      <c r="E156" s="63"/>
      <c r="F156" s="64"/>
      <c r="G156" s="107"/>
      <c r="H156" s="60"/>
    </row>
    <row r="157" spans="1:8" ht="11.25" customHeight="1">
      <c r="A157" s="59"/>
      <c r="B157" s="60"/>
      <c r="C157" s="61"/>
      <c r="D157" s="62"/>
      <c r="E157" s="63"/>
      <c r="F157" s="64"/>
      <c r="G157" s="107"/>
      <c r="H157" s="60"/>
    </row>
    <row r="158" spans="1:8" ht="11.25" customHeight="1">
      <c r="A158" s="59"/>
      <c r="B158" s="60"/>
      <c r="C158" s="61"/>
      <c r="D158" s="62"/>
      <c r="E158" s="63"/>
      <c r="F158" s="64"/>
      <c r="G158" s="107"/>
      <c r="H158" s="60"/>
    </row>
    <row r="159" spans="1:8" ht="11.25" customHeight="1">
      <c r="A159" s="59"/>
      <c r="B159" s="60"/>
      <c r="C159" s="61"/>
      <c r="D159" s="62"/>
      <c r="E159" s="63"/>
      <c r="F159" s="64"/>
      <c r="G159" s="107"/>
      <c r="H159" s="60"/>
    </row>
    <row r="160" spans="1:8" ht="11.25" customHeight="1">
      <c r="A160" s="59"/>
      <c r="B160" s="60"/>
      <c r="C160" s="61"/>
      <c r="D160" s="62"/>
      <c r="E160" s="63"/>
      <c r="F160" s="64"/>
      <c r="G160" s="107"/>
      <c r="H160" s="60"/>
    </row>
    <row r="161" spans="1:8" ht="11.25" customHeight="1">
      <c r="A161" s="59"/>
      <c r="B161" s="60"/>
      <c r="C161" s="61"/>
      <c r="D161" s="62"/>
      <c r="E161" s="63"/>
      <c r="F161" s="64"/>
      <c r="G161" s="107"/>
      <c r="H161" s="60"/>
    </row>
    <row r="162" spans="1:8" ht="11.25" customHeight="1">
      <c r="A162" s="59"/>
      <c r="B162" s="60"/>
      <c r="C162" s="61"/>
      <c r="D162" s="62"/>
      <c r="E162" s="63"/>
      <c r="F162" s="64"/>
      <c r="G162" s="107"/>
      <c r="H162" s="60"/>
    </row>
    <row r="163" spans="1:8" ht="11.25" customHeight="1">
      <c r="A163" s="59"/>
      <c r="B163" s="60"/>
      <c r="C163" s="61"/>
      <c r="D163" s="62"/>
      <c r="E163" s="63"/>
      <c r="F163" s="64"/>
      <c r="G163" s="107"/>
      <c r="H163" s="60"/>
    </row>
    <row r="164" spans="1:8" ht="11.25" customHeight="1">
      <c r="A164" s="59"/>
      <c r="B164" s="60"/>
      <c r="C164" s="61"/>
      <c r="D164" s="62"/>
      <c r="E164" s="63"/>
      <c r="F164" s="64"/>
      <c r="G164" s="107"/>
      <c r="H164" s="60"/>
    </row>
    <row r="165" spans="1:8" ht="11.25" customHeight="1">
      <c r="A165" s="59"/>
      <c r="B165" s="60"/>
      <c r="C165" s="61"/>
      <c r="D165" s="62"/>
      <c r="E165" s="63"/>
      <c r="F165" s="64"/>
      <c r="G165" s="107"/>
      <c r="H165" s="60"/>
    </row>
    <row r="166" spans="1:8" ht="11.25" customHeight="1">
      <c r="A166" s="59"/>
      <c r="B166" s="60"/>
      <c r="C166" s="61"/>
      <c r="D166" s="62"/>
      <c r="E166" s="63"/>
      <c r="F166" s="64"/>
      <c r="G166" s="107"/>
      <c r="H166" s="60"/>
    </row>
    <row r="167" spans="1:8" ht="11.25" customHeight="1">
      <c r="A167" s="59"/>
      <c r="B167" s="60"/>
      <c r="C167" s="61"/>
      <c r="D167" s="62"/>
      <c r="E167" s="63"/>
      <c r="F167" s="64"/>
      <c r="G167" s="107"/>
      <c r="H167" s="60"/>
    </row>
    <row r="168" spans="1:8" ht="11.25" customHeight="1">
      <c r="A168" s="59"/>
      <c r="B168" s="60"/>
      <c r="C168" s="61"/>
      <c r="D168" s="62"/>
      <c r="E168" s="63"/>
      <c r="F168" s="64"/>
      <c r="G168" s="107"/>
      <c r="H168" s="60"/>
    </row>
    <row r="169" spans="1:8" ht="11.25" customHeight="1">
      <c r="A169" s="59"/>
      <c r="B169" s="60"/>
      <c r="C169" s="61"/>
      <c r="D169" s="62"/>
      <c r="E169" s="63"/>
      <c r="F169" s="64"/>
      <c r="G169" s="107"/>
      <c r="H169" s="60"/>
    </row>
    <row r="170" spans="1:8" ht="11.25" customHeight="1">
      <c r="A170" s="59"/>
      <c r="B170" s="60"/>
      <c r="C170" s="61"/>
      <c r="D170" s="62"/>
      <c r="E170" s="63"/>
      <c r="F170" s="64"/>
      <c r="G170" s="107"/>
      <c r="H170" s="60"/>
    </row>
    <row r="171" spans="1:8" ht="11.25" customHeight="1">
      <c r="A171" s="59"/>
      <c r="B171" s="60"/>
      <c r="C171" s="61"/>
      <c r="D171" s="62"/>
      <c r="E171" s="63"/>
      <c r="F171" s="64"/>
      <c r="G171" s="107"/>
      <c r="H171" s="60"/>
    </row>
    <row r="172" spans="1:8" ht="11.25" customHeight="1">
      <c r="A172" s="59"/>
      <c r="B172" s="60"/>
      <c r="C172" s="61"/>
      <c r="D172" s="62"/>
      <c r="E172" s="63"/>
      <c r="F172" s="64"/>
      <c r="G172" s="107"/>
      <c r="H172" s="60"/>
    </row>
    <row r="173" spans="1:8" ht="11.25" customHeight="1">
      <c r="A173" s="59"/>
      <c r="B173" s="60"/>
      <c r="C173" s="61"/>
      <c r="D173" s="62"/>
      <c r="E173" s="63"/>
      <c r="F173" s="64"/>
      <c r="G173" s="107"/>
      <c r="H173" s="60"/>
    </row>
    <row r="174" spans="1:8" ht="11.25" customHeight="1">
      <c r="A174" s="59"/>
      <c r="B174" s="60"/>
      <c r="C174" s="61"/>
      <c r="D174" s="62"/>
      <c r="E174" s="63"/>
      <c r="F174" s="64"/>
      <c r="G174" s="107"/>
      <c r="H174" s="60"/>
    </row>
    <row r="175" spans="1:8" ht="11.25" customHeight="1">
      <c r="A175" s="59"/>
      <c r="B175" s="60"/>
      <c r="C175" s="61"/>
      <c r="D175" s="62"/>
      <c r="E175" s="63"/>
      <c r="F175" s="64"/>
      <c r="G175" s="107"/>
      <c r="H175" s="60"/>
    </row>
    <row r="176" spans="1:8" ht="11.25" customHeight="1">
      <c r="A176" s="59"/>
      <c r="B176" s="60"/>
      <c r="C176" s="61"/>
      <c r="D176" s="62"/>
      <c r="E176" s="63"/>
      <c r="F176" s="64"/>
      <c r="G176" s="107"/>
      <c r="H176" s="60"/>
    </row>
    <row r="177" spans="1:8" ht="11.25" customHeight="1">
      <c r="A177" s="59"/>
      <c r="B177" s="60"/>
      <c r="C177" s="61"/>
      <c r="D177" s="62"/>
      <c r="E177" s="63"/>
      <c r="F177" s="64"/>
      <c r="G177" s="107"/>
      <c r="H177" s="60"/>
    </row>
    <row r="178" spans="1:8" ht="11.25" customHeight="1">
      <c r="A178" s="59"/>
      <c r="B178" s="60"/>
      <c r="C178" s="61"/>
      <c r="D178" s="62"/>
      <c r="E178" s="63"/>
      <c r="F178" s="64"/>
      <c r="G178" s="107"/>
      <c r="H178" s="60"/>
    </row>
    <row r="179" spans="1:8" ht="11.25" customHeight="1">
      <c r="A179" s="59"/>
      <c r="B179" s="60"/>
      <c r="C179" s="61"/>
      <c r="D179" s="62"/>
      <c r="E179" s="63"/>
      <c r="F179" s="64"/>
      <c r="G179" s="107"/>
      <c r="H179" s="60"/>
    </row>
    <row r="180" spans="1:8" ht="11.25" customHeight="1">
      <c r="A180" s="59"/>
      <c r="B180" s="60"/>
      <c r="C180" s="61"/>
      <c r="D180" s="62"/>
      <c r="E180" s="63"/>
      <c r="F180" s="64"/>
      <c r="G180" s="107"/>
      <c r="H180" s="60"/>
    </row>
    <row r="181" spans="1:8" ht="11.25" customHeight="1">
      <c r="A181" s="59"/>
      <c r="B181" s="60"/>
      <c r="C181" s="61"/>
      <c r="D181" s="62"/>
      <c r="E181" s="63"/>
      <c r="F181" s="64"/>
      <c r="G181" s="107"/>
      <c r="H181" s="60"/>
    </row>
    <row r="182" spans="1:8" ht="11.25" customHeight="1">
      <c r="A182" s="59"/>
      <c r="B182" s="60"/>
      <c r="C182" s="61"/>
      <c r="D182" s="62"/>
      <c r="E182" s="63"/>
      <c r="F182" s="64"/>
      <c r="G182" s="107"/>
      <c r="H182" s="60"/>
    </row>
    <row r="183" spans="1:8" ht="11.25" customHeight="1">
      <c r="A183" s="59"/>
      <c r="B183" s="60"/>
      <c r="C183" s="61"/>
      <c r="D183" s="62"/>
      <c r="E183" s="63"/>
      <c r="F183" s="64"/>
      <c r="G183" s="107"/>
      <c r="H183" s="60"/>
    </row>
    <row r="184" spans="1:8" ht="11.25" customHeight="1">
      <c r="A184" s="59"/>
      <c r="B184" s="60"/>
      <c r="C184" s="61"/>
      <c r="D184" s="62"/>
      <c r="E184" s="63"/>
      <c r="F184" s="64"/>
      <c r="G184" s="107"/>
      <c r="H184" s="60"/>
    </row>
    <row r="185" spans="1:8" ht="11.25" customHeight="1">
      <c r="A185" s="59"/>
      <c r="B185" s="60"/>
      <c r="C185" s="61"/>
      <c r="D185" s="62"/>
      <c r="E185" s="63"/>
      <c r="F185" s="64"/>
      <c r="G185" s="107"/>
      <c r="H185" s="60"/>
    </row>
    <row r="186" spans="1:8" ht="11.25" customHeight="1">
      <c r="A186" s="59"/>
      <c r="B186" s="60"/>
      <c r="C186" s="61"/>
      <c r="D186" s="62"/>
      <c r="E186" s="63"/>
      <c r="F186" s="64"/>
      <c r="G186" s="107"/>
      <c r="H186" s="60"/>
    </row>
    <row r="187" spans="1:8" ht="11.25" customHeight="1">
      <c r="A187" s="59"/>
      <c r="B187" s="60"/>
      <c r="C187" s="61"/>
      <c r="D187" s="62"/>
      <c r="E187" s="63"/>
      <c r="F187" s="64"/>
      <c r="G187" s="107"/>
      <c r="H187" s="60"/>
    </row>
    <row r="188" spans="1:8" ht="11.25" customHeight="1">
      <c r="A188" s="59"/>
      <c r="B188" s="60"/>
      <c r="C188" s="61"/>
      <c r="D188" s="62"/>
      <c r="E188" s="63"/>
      <c r="F188" s="64"/>
      <c r="G188" s="107"/>
      <c r="H188" s="60"/>
    </row>
    <row r="189" spans="1:8" ht="11.25" customHeight="1">
      <c r="A189" s="59"/>
      <c r="B189" s="60"/>
      <c r="C189" s="61"/>
      <c r="D189" s="62"/>
      <c r="E189" s="63"/>
      <c r="F189" s="64"/>
      <c r="G189" s="107"/>
      <c r="H189" s="60"/>
    </row>
    <row r="190" spans="1:8" ht="11.25" customHeight="1">
      <c r="A190" s="59"/>
      <c r="B190" s="60"/>
      <c r="C190" s="61"/>
      <c r="D190" s="62"/>
      <c r="E190" s="63"/>
      <c r="F190" s="64"/>
      <c r="G190" s="107"/>
      <c r="H190" s="60"/>
    </row>
    <row r="191" spans="1:8" ht="11.25" customHeight="1">
      <c r="A191" s="59"/>
      <c r="B191" s="60"/>
      <c r="C191" s="61"/>
      <c r="D191" s="62"/>
      <c r="E191" s="61"/>
      <c r="F191" s="64"/>
      <c r="G191" s="107"/>
      <c r="H191" s="60"/>
    </row>
    <row r="192" spans="1:8" ht="11.25" customHeight="1">
      <c r="A192" s="59"/>
      <c r="B192" s="70"/>
      <c r="C192" s="61"/>
      <c r="D192" s="62"/>
      <c r="E192" s="63"/>
      <c r="F192" s="64"/>
      <c r="G192" s="107"/>
      <c r="H192" s="60"/>
    </row>
    <row r="193" spans="1:8" ht="11.25" customHeight="1">
      <c r="A193" s="59"/>
      <c r="B193" s="70"/>
      <c r="C193" s="71"/>
      <c r="D193" s="72"/>
      <c r="E193" s="73"/>
      <c r="F193" s="58"/>
      <c r="G193" s="107"/>
      <c r="H193" s="60"/>
    </row>
    <row r="194" spans="1:8" ht="11.25" customHeight="1">
      <c r="A194" s="59"/>
      <c r="B194" s="70"/>
      <c r="C194" s="71"/>
      <c r="D194" s="72"/>
      <c r="E194" s="73"/>
      <c r="F194" s="58"/>
      <c r="G194" s="107"/>
      <c r="H194" s="60"/>
    </row>
    <row r="195" spans="1:8" ht="11.25" customHeight="1">
      <c r="A195" s="69"/>
      <c r="B195" s="70"/>
      <c r="C195" s="71"/>
      <c r="D195" s="72"/>
      <c r="E195" s="73"/>
      <c r="F195" s="58"/>
      <c r="G195" s="107"/>
      <c r="H195" s="60"/>
    </row>
    <row r="196" spans="1:8" ht="11.25" customHeight="1">
      <c r="A196" s="69"/>
      <c r="B196" s="70"/>
      <c r="C196" s="71"/>
      <c r="D196" s="72"/>
      <c r="E196" s="73"/>
      <c r="F196" s="58"/>
      <c r="G196" s="107"/>
      <c r="H196" s="60"/>
    </row>
    <row r="197" spans="1:8" ht="11.25" customHeight="1">
      <c r="A197" s="59"/>
      <c r="B197" s="60"/>
      <c r="C197" s="61"/>
      <c r="D197" s="62"/>
      <c r="E197" s="63"/>
      <c r="F197" s="64"/>
      <c r="G197" s="107"/>
      <c r="H197" s="60"/>
    </row>
    <row r="198" spans="1:8" ht="11.25" customHeight="1">
      <c r="A198" s="59"/>
      <c r="B198" s="60"/>
      <c r="C198" s="61"/>
      <c r="D198" s="62"/>
      <c r="E198" s="63"/>
      <c r="F198" s="64"/>
      <c r="G198" s="107"/>
      <c r="H198" s="60"/>
    </row>
    <row r="199" spans="1:8" ht="11.25" customHeight="1">
      <c r="A199" s="59"/>
      <c r="B199" s="70"/>
      <c r="C199" s="61"/>
      <c r="D199" s="62"/>
      <c r="E199" s="73"/>
      <c r="F199" s="58"/>
      <c r="G199" s="107"/>
      <c r="H199" s="60"/>
    </row>
    <row r="200" spans="1:8" ht="11.25" customHeight="1">
      <c r="A200" s="59"/>
      <c r="B200" s="70"/>
      <c r="C200" s="71"/>
      <c r="D200" s="72"/>
      <c r="E200" s="73"/>
      <c r="F200" s="58"/>
      <c r="G200" s="107"/>
      <c r="H200" s="60"/>
    </row>
    <row r="201" spans="1:8" ht="11.25" customHeight="1">
      <c r="A201" s="69"/>
      <c r="B201" s="60"/>
      <c r="C201" s="65"/>
      <c r="D201" s="66"/>
      <c r="E201" s="67"/>
      <c r="F201" s="68"/>
      <c r="G201" s="107"/>
      <c r="H201" s="60"/>
    </row>
    <row r="202" spans="1:8" ht="11.25" customHeight="1">
      <c r="A202" s="69"/>
      <c r="B202" s="70"/>
      <c r="C202" s="71"/>
      <c r="D202" s="72"/>
      <c r="E202" s="73"/>
      <c r="F202" s="58"/>
      <c r="G202" s="107"/>
      <c r="H202" s="60"/>
    </row>
    <row r="203" spans="1:8" ht="11.25" customHeight="1">
      <c r="A203" s="59"/>
      <c r="B203" s="70"/>
      <c r="C203" s="61"/>
      <c r="D203" s="62"/>
      <c r="E203" s="63"/>
      <c r="F203" s="64"/>
      <c r="G203" s="107"/>
      <c r="H203" s="63"/>
    </row>
    <row r="204" spans="1:8" ht="11.25" customHeight="1">
      <c r="A204" s="59"/>
      <c r="B204" s="104"/>
      <c r="C204" s="63"/>
      <c r="D204" s="64"/>
      <c r="E204" s="67"/>
      <c r="F204" s="68"/>
      <c r="G204" s="78"/>
      <c r="H204" s="63"/>
    </row>
    <row r="205" spans="1:8" ht="11.25" customHeight="1">
      <c r="A205" s="59"/>
      <c r="B205" s="104"/>
      <c r="C205" s="73"/>
      <c r="D205" s="58"/>
      <c r="E205" s="73"/>
      <c r="F205" s="58"/>
      <c r="G205" s="78"/>
      <c r="H205" s="63"/>
    </row>
    <row r="206" spans="1:8" ht="11.25" customHeight="1">
      <c r="A206" s="69"/>
      <c r="B206" s="104"/>
      <c r="C206" s="73"/>
      <c r="D206" s="58"/>
      <c r="E206" s="114"/>
      <c r="F206" s="89"/>
      <c r="G206" s="60"/>
      <c r="H206" s="78"/>
    </row>
    <row r="207" spans="1:8" ht="11.25" customHeight="1">
      <c r="A207" s="69"/>
      <c r="B207" s="104"/>
      <c r="C207" s="73"/>
      <c r="D207" s="58"/>
      <c r="E207" s="88"/>
      <c r="F207" s="89"/>
      <c r="G207" s="78"/>
      <c r="H207" s="63"/>
    </row>
    <row r="208" spans="1:8" ht="11.25" customHeight="1">
      <c r="A208" s="117"/>
      <c r="B208" s="130"/>
      <c r="C208" s="131"/>
      <c r="D208" s="132"/>
      <c r="E208" s="133"/>
      <c r="F208" s="134"/>
      <c r="G208" s="108"/>
      <c r="H208" s="105"/>
    </row>
    <row r="209" spans="1:8" ht="11.25" customHeight="1">
      <c r="A209" s="117"/>
      <c r="B209" s="106"/>
      <c r="C209" s="131"/>
      <c r="D209" s="132"/>
      <c r="E209" s="115"/>
      <c r="F209" s="116"/>
      <c r="G209" s="109"/>
      <c r="H209" s="110"/>
    </row>
    <row r="210" spans="1:8" ht="11.25" customHeight="1">
      <c r="A210" s="59"/>
      <c r="B210" s="105"/>
      <c r="C210" s="67"/>
      <c r="D210" s="68"/>
      <c r="E210" s="135"/>
      <c r="F210" s="127"/>
      <c r="G210" s="8"/>
      <c r="H210" s="111"/>
    </row>
    <row r="211" spans="1:8" ht="11.25" customHeight="1">
      <c r="A211" s="98"/>
      <c r="B211" s="118"/>
      <c r="C211" s="119"/>
      <c r="D211" s="120"/>
      <c r="E211" s="118"/>
      <c r="F211" s="136"/>
      <c r="G211" s="120"/>
      <c r="H211" s="121"/>
    </row>
    <row r="212" spans="1:8" ht="11.25" customHeight="1">
      <c r="A212" s="98"/>
      <c r="B212" s="125"/>
      <c r="C212" s="141"/>
      <c r="D212" s="123"/>
      <c r="E212" s="142"/>
      <c r="F212" s="124"/>
      <c r="G212" s="112"/>
      <c r="H212" s="113"/>
    </row>
    <row r="213" spans="1:8" ht="11.25" customHeight="1">
      <c r="A213" s="59"/>
      <c r="B213" s="143"/>
      <c r="C213" s="129"/>
      <c r="D213" s="144"/>
      <c r="E213" s="143"/>
      <c r="F213" s="129"/>
      <c r="G213" s="145"/>
      <c r="H213" s="146"/>
    </row>
    <row r="214" spans="1:8" ht="11.25" customHeight="1">
      <c r="A214" s="59"/>
      <c r="B214" s="137"/>
      <c r="C214" s="138"/>
      <c r="D214" s="139"/>
      <c r="E214" s="83"/>
      <c r="F214" s="79"/>
      <c r="G214" s="107"/>
      <c r="H214" s="140"/>
    </row>
    <row r="215" spans="1:8" ht="11.25" customHeight="1">
      <c r="A215" s="59"/>
      <c r="B215" s="70"/>
      <c r="C215" s="126"/>
      <c r="D215" s="72"/>
      <c r="E215" s="73"/>
      <c r="F215" s="88"/>
      <c r="G215" s="122"/>
      <c r="H215" s="128"/>
    </row>
    <row r="216" spans="1:8" ht="11.25" customHeight="1">
      <c r="A216" s="59"/>
      <c r="B216" s="70"/>
      <c r="C216" s="126"/>
      <c r="D216" s="72"/>
      <c r="E216" s="73"/>
      <c r="F216" s="88"/>
      <c r="G216" s="122"/>
      <c r="H216" s="128"/>
    </row>
    <row r="217" spans="1:8" ht="11.25" customHeight="1">
      <c r="A217" s="59"/>
      <c r="B217" s="60"/>
      <c r="C217" s="61"/>
      <c r="D217" s="62"/>
      <c r="E217" s="63"/>
      <c r="F217" s="64"/>
      <c r="G217" s="53"/>
      <c r="H217" s="52"/>
    </row>
    <row r="218" spans="1:8" ht="11.25" customHeight="1">
      <c r="A218" s="59"/>
      <c r="B218" s="60"/>
      <c r="C218" s="61"/>
      <c r="D218" s="62"/>
      <c r="E218" s="63"/>
      <c r="F218" s="64"/>
      <c r="G218" s="53"/>
      <c r="H218" s="52"/>
    </row>
    <row r="219" spans="1:8" ht="11.25" customHeight="1">
      <c r="A219" s="59"/>
      <c r="B219" s="60"/>
      <c r="C219" s="61"/>
      <c r="D219" s="62"/>
      <c r="E219" s="63"/>
      <c r="F219" s="64"/>
      <c r="G219" s="53"/>
      <c r="H219" s="52"/>
    </row>
    <row r="220" spans="1:8" ht="11.25" customHeight="1">
      <c r="A220" s="59"/>
      <c r="B220" s="60"/>
      <c r="C220" s="61"/>
      <c r="D220" s="62"/>
      <c r="E220" s="63"/>
      <c r="F220" s="64"/>
      <c r="G220" s="53"/>
      <c r="H220" s="52"/>
    </row>
    <row r="221" spans="1:8" ht="11.25" customHeight="1">
      <c r="A221" s="59"/>
      <c r="B221" s="60"/>
      <c r="C221" s="61"/>
      <c r="D221" s="62"/>
      <c r="E221" s="63"/>
      <c r="F221" s="64"/>
      <c r="G221" s="53"/>
      <c r="H221" s="52"/>
    </row>
    <row r="222" spans="1:8" ht="11.25" customHeight="1">
      <c r="A222" s="59"/>
      <c r="B222" s="60"/>
      <c r="C222" s="61"/>
      <c r="D222" s="62"/>
      <c r="E222" s="63"/>
      <c r="F222" s="64"/>
      <c r="G222" s="53"/>
      <c r="H222" s="52"/>
    </row>
    <row r="223" spans="1:8" ht="11.25" customHeight="1">
      <c r="A223" s="59"/>
      <c r="B223" s="60"/>
      <c r="C223" s="61"/>
      <c r="D223" s="62"/>
      <c r="E223" s="63"/>
      <c r="F223" s="64"/>
      <c r="G223" s="53"/>
      <c r="H223" s="52"/>
    </row>
    <row r="224" spans="1:8" ht="11.25" customHeight="1">
      <c r="A224" s="59"/>
      <c r="B224" s="60"/>
      <c r="C224" s="61"/>
      <c r="D224" s="62"/>
      <c r="E224" s="63"/>
      <c r="F224" s="64"/>
      <c r="G224" s="53"/>
      <c r="H224" s="52"/>
    </row>
    <row r="225" spans="1:8" ht="11.25" customHeight="1">
      <c r="A225" s="59"/>
      <c r="B225" s="60"/>
      <c r="C225" s="61"/>
      <c r="D225" s="62"/>
      <c r="E225" s="63"/>
      <c r="F225" s="64"/>
      <c r="G225" s="53"/>
      <c r="H225" s="52"/>
    </row>
    <row r="226" spans="1:8" ht="11.25" customHeight="1">
      <c r="A226" s="59"/>
      <c r="B226" s="60"/>
      <c r="C226" s="61"/>
      <c r="D226" s="62"/>
      <c r="E226" s="63"/>
      <c r="F226" s="64"/>
      <c r="G226" s="53"/>
      <c r="H226" s="52"/>
    </row>
    <row r="227" spans="1:8" ht="11.25" customHeight="1">
      <c r="A227" s="59"/>
      <c r="B227" s="60"/>
      <c r="C227" s="61"/>
      <c r="D227" s="62"/>
      <c r="E227" s="63"/>
      <c r="F227" s="64"/>
      <c r="G227" s="53"/>
      <c r="H227" s="52"/>
    </row>
    <row r="228" spans="1:8" ht="11.25" customHeight="1">
      <c r="A228" s="59"/>
      <c r="B228" s="60"/>
      <c r="C228" s="61"/>
      <c r="D228" s="62"/>
      <c r="E228" s="63"/>
      <c r="F228" s="64"/>
      <c r="G228" s="53"/>
      <c r="H228" s="52"/>
    </row>
    <row r="229" spans="1:8" ht="11.25" customHeight="1">
      <c r="A229" s="59"/>
      <c r="B229" s="60"/>
      <c r="C229" s="61"/>
      <c r="D229" s="62"/>
      <c r="E229" s="63"/>
      <c r="F229" s="64"/>
      <c r="G229" s="53"/>
      <c r="H229" s="52"/>
    </row>
    <row r="230" spans="1:8" ht="11.25" customHeight="1">
      <c r="A230" s="59"/>
      <c r="B230" s="60"/>
      <c r="C230" s="61"/>
      <c r="D230" s="62"/>
      <c r="E230" s="63"/>
      <c r="F230" s="64"/>
      <c r="G230" s="53"/>
      <c r="H230" s="52"/>
    </row>
    <row r="231" spans="1:8" ht="11.25" customHeight="1">
      <c r="A231" s="59"/>
      <c r="B231" s="60"/>
      <c r="C231" s="61"/>
      <c r="D231" s="62"/>
      <c r="E231" s="63"/>
      <c r="F231" s="64"/>
      <c r="G231" s="53"/>
      <c r="H231" s="52"/>
    </row>
    <row r="232" spans="1:8" ht="11.25" customHeight="1">
      <c r="A232" s="59"/>
      <c r="B232" s="60"/>
      <c r="C232" s="61"/>
      <c r="D232" s="62"/>
      <c r="E232" s="63"/>
      <c r="F232" s="64"/>
      <c r="G232" s="53"/>
      <c r="H232" s="52"/>
    </row>
    <row r="233" spans="1:8" ht="11.25" customHeight="1">
      <c r="A233" s="59"/>
      <c r="B233" s="60"/>
      <c r="C233" s="61"/>
      <c r="D233" s="62"/>
      <c r="E233" s="63"/>
      <c r="F233" s="64"/>
      <c r="G233" s="53"/>
      <c r="H233" s="52"/>
    </row>
    <row r="234" spans="1:8" ht="11.25" customHeight="1">
      <c r="A234" s="59"/>
      <c r="B234" s="60"/>
      <c r="C234" s="61"/>
      <c r="D234" s="62"/>
      <c r="E234" s="63"/>
      <c r="F234" s="64"/>
      <c r="G234" s="53"/>
      <c r="H234" s="52"/>
    </row>
    <row r="235" spans="1:8" ht="11.25" customHeight="1">
      <c r="A235" s="59"/>
      <c r="B235" s="60"/>
      <c r="C235" s="61"/>
      <c r="D235" s="62"/>
      <c r="E235" s="63"/>
      <c r="F235" s="64"/>
      <c r="G235" s="53"/>
      <c r="H235" s="52"/>
    </row>
    <row r="236" spans="1:8" ht="11.25" customHeight="1">
      <c r="A236" s="59"/>
      <c r="B236" s="60"/>
      <c r="C236" s="61"/>
      <c r="D236" s="62"/>
      <c r="E236" s="63"/>
      <c r="F236" s="64"/>
      <c r="G236" s="53"/>
      <c r="H236" s="52"/>
    </row>
    <row r="237" spans="1:8" ht="11.25" customHeight="1">
      <c r="A237" s="59"/>
      <c r="B237" s="60"/>
      <c r="C237" s="61"/>
      <c r="D237" s="62"/>
      <c r="E237" s="63"/>
      <c r="F237" s="64"/>
      <c r="G237" s="53"/>
      <c r="H237" s="52"/>
    </row>
    <row r="238" spans="1:8" ht="11.25" customHeight="1">
      <c r="A238" s="59"/>
      <c r="B238" s="60"/>
      <c r="C238" s="61"/>
      <c r="D238" s="62"/>
      <c r="E238" s="63"/>
      <c r="F238" s="64"/>
      <c r="G238" s="53"/>
      <c r="H238" s="52"/>
    </row>
    <row r="239" spans="1:8" ht="11.25" customHeight="1">
      <c r="A239" s="59"/>
      <c r="B239" s="60"/>
      <c r="C239" s="61"/>
      <c r="D239" s="62"/>
      <c r="E239" s="63"/>
      <c r="F239" s="64"/>
      <c r="G239" s="53"/>
      <c r="H239" s="52"/>
    </row>
    <row r="240" spans="1:8" ht="11.25" customHeight="1">
      <c r="A240" s="59"/>
      <c r="B240" s="60"/>
      <c r="C240" s="61"/>
      <c r="D240" s="62"/>
      <c r="E240" s="63"/>
      <c r="F240" s="64"/>
      <c r="G240" s="53"/>
      <c r="H240" s="52"/>
    </row>
    <row r="241" spans="1:8" ht="11.25" customHeight="1">
      <c r="A241" s="59"/>
      <c r="B241" s="60"/>
      <c r="C241" s="61"/>
      <c r="D241" s="62"/>
      <c r="E241" s="63"/>
      <c r="F241" s="64"/>
      <c r="G241" s="53"/>
      <c r="H241" s="52"/>
    </row>
    <row r="242" spans="1:8" ht="11.25" customHeight="1">
      <c r="A242" s="59"/>
      <c r="B242" s="60"/>
      <c r="C242" s="61"/>
      <c r="D242" s="62"/>
      <c r="E242" s="63"/>
      <c r="F242" s="64"/>
      <c r="G242" s="53"/>
      <c r="H242" s="52"/>
    </row>
    <row r="243" spans="1:8" ht="11.25" customHeight="1">
      <c r="A243" s="59"/>
      <c r="B243" s="60"/>
      <c r="C243" s="61"/>
      <c r="D243" s="62"/>
      <c r="E243" s="63"/>
      <c r="F243" s="64"/>
      <c r="G243" s="53"/>
      <c r="H243" s="52"/>
    </row>
    <row r="244" spans="1:8" ht="11.25" customHeight="1">
      <c r="A244" s="59"/>
      <c r="B244" s="60"/>
      <c r="C244" s="61"/>
      <c r="D244" s="62"/>
      <c r="E244" s="63"/>
      <c r="F244" s="64"/>
      <c r="G244" s="53"/>
      <c r="H244" s="52"/>
    </row>
    <row r="245" spans="1:8" ht="11.25" customHeight="1">
      <c r="A245" s="59"/>
      <c r="B245" s="60"/>
      <c r="C245" s="61"/>
      <c r="D245" s="62"/>
      <c r="E245" s="63"/>
      <c r="F245" s="64"/>
      <c r="G245" s="53"/>
      <c r="H245" s="52"/>
    </row>
    <row r="246" spans="1:8" ht="11.25" customHeight="1">
      <c r="A246" s="59"/>
      <c r="B246" s="60"/>
      <c r="C246" s="61"/>
      <c r="D246" s="62"/>
      <c r="E246" s="63"/>
      <c r="F246" s="64"/>
      <c r="G246" s="53"/>
      <c r="H246" s="52"/>
    </row>
    <row r="247" spans="1:8" ht="11.25" customHeight="1">
      <c r="A247" s="59"/>
      <c r="B247" s="60"/>
      <c r="C247" s="61"/>
      <c r="D247" s="62"/>
      <c r="E247" s="63"/>
      <c r="F247" s="64"/>
      <c r="G247" s="53"/>
      <c r="H247" s="52"/>
    </row>
    <row r="248" spans="1:8" ht="11.25" customHeight="1">
      <c r="A248" s="59"/>
      <c r="B248" s="60"/>
      <c r="C248" s="61"/>
      <c r="D248" s="62"/>
      <c r="E248" s="63"/>
      <c r="F248" s="64"/>
      <c r="G248" s="53"/>
      <c r="H248" s="52"/>
    </row>
    <row r="249" spans="1:8" ht="11.25" customHeight="1">
      <c r="A249" s="59"/>
      <c r="B249" s="60"/>
      <c r="C249" s="61"/>
      <c r="D249" s="62"/>
      <c r="E249" s="63"/>
      <c r="F249" s="64"/>
      <c r="G249" s="53"/>
      <c r="H249" s="52"/>
    </row>
    <row r="250" spans="1:8" ht="11.25" customHeight="1">
      <c r="A250" s="59"/>
      <c r="B250" s="60"/>
      <c r="C250" s="61"/>
      <c r="D250" s="62"/>
      <c r="E250" s="63"/>
      <c r="F250" s="64"/>
      <c r="G250" s="53"/>
      <c r="H250" s="52"/>
    </row>
    <row r="251" spans="1:8" ht="11.25" customHeight="1">
      <c r="A251" s="59"/>
      <c r="B251" s="60"/>
      <c r="C251" s="61"/>
      <c r="D251" s="62"/>
      <c r="E251" s="63"/>
      <c r="F251" s="64"/>
      <c r="G251" s="53"/>
      <c r="H251" s="52"/>
    </row>
    <row r="252" spans="1:8" ht="11.25" customHeight="1">
      <c r="A252" s="59"/>
      <c r="B252" s="60"/>
      <c r="C252" s="61"/>
      <c r="D252" s="62"/>
      <c r="E252" s="63"/>
      <c r="F252" s="64"/>
      <c r="G252" s="53"/>
      <c r="H252" s="52"/>
    </row>
    <row r="253" spans="1:8" ht="11.25" customHeight="1">
      <c r="A253" s="59"/>
      <c r="B253" s="60"/>
      <c r="C253" s="65"/>
      <c r="D253" s="66"/>
      <c r="E253" s="67"/>
      <c r="F253" s="68"/>
      <c r="G253" s="53"/>
      <c r="H253" s="52"/>
    </row>
    <row r="254" spans="1:8" ht="11.25" customHeight="1">
      <c r="A254" s="59"/>
      <c r="B254" s="60"/>
      <c r="C254" s="65"/>
      <c r="D254" s="66"/>
      <c r="E254" s="65"/>
      <c r="F254" s="68"/>
      <c r="G254" s="53"/>
      <c r="H254" s="52"/>
    </row>
    <row r="255" spans="1:8" ht="11.25" customHeight="1">
      <c r="A255" s="69"/>
      <c r="B255" s="70"/>
      <c r="C255" s="71"/>
      <c r="D255" s="72"/>
      <c r="E255" s="73"/>
      <c r="F255" s="58"/>
      <c r="G255" s="53"/>
      <c r="H255" s="52"/>
    </row>
    <row r="256" spans="1:8" ht="11.25" customHeight="1">
      <c r="A256" s="59"/>
      <c r="B256" s="60"/>
      <c r="C256" s="61"/>
      <c r="D256" s="62"/>
      <c r="E256" s="63"/>
      <c r="F256" s="64"/>
      <c r="G256" s="53"/>
      <c r="H256" s="52"/>
    </row>
    <row r="257" spans="1:8" ht="11.25" customHeight="1">
      <c r="A257" s="59"/>
      <c r="B257" s="60"/>
      <c r="C257" s="61"/>
      <c r="D257" s="62"/>
      <c r="E257" s="63"/>
      <c r="F257" s="64"/>
      <c r="G257" s="53"/>
      <c r="H257" s="52"/>
    </row>
    <row r="258" spans="1:8" ht="11.25" customHeight="1">
      <c r="A258" s="59"/>
      <c r="B258" s="60"/>
      <c r="C258" s="61"/>
      <c r="D258" s="62"/>
      <c r="E258" s="67"/>
      <c r="F258" s="68"/>
      <c r="G258" s="53"/>
      <c r="H258" s="52"/>
    </row>
    <row r="259" spans="1:8" ht="11.25" customHeight="1">
      <c r="A259" s="59"/>
      <c r="B259" s="60"/>
      <c r="C259" s="65"/>
      <c r="D259" s="66"/>
      <c r="E259" s="67"/>
      <c r="F259" s="68"/>
      <c r="G259" s="53"/>
      <c r="H259" s="52"/>
    </row>
    <row r="260" spans="1:8" ht="11.25" customHeight="1">
      <c r="A260" s="59"/>
      <c r="B260" s="60"/>
      <c r="C260" s="65"/>
      <c r="D260" s="66"/>
      <c r="E260" s="67"/>
      <c r="F260" s="68"/>
      <c r="G260" s="53"/>
      <c r="H260" s="52"/>
    </row>
    <row r="261" spans="1:8" ht="11.25" customHeight="1">
      <c r="A261" s="59"/>
      <c r="B261" s="60"/>
      <c r="C261" s="71"/>
      <c r="D261" s="72"/>
      <c r="E261" s="73"/>
      <c r="F261" s="58"/>
      <c r="G261" s="53"/>
      <c r="H261" s="52"/>
    </row>
    <row r="262" spans="1:8" ht="11.25" customHeight="1">
      <c r="A262" s="59"/>
      <c r="B262" s="60"/>
      <c r="C262" s="61"/>
      <c r="D262" s="62"/>
      <c r="E262" s="63"/>
      <c r="F262" s="64"/>
      <c r="G262" s="53"/>
      <c r="H262" s="52"/>
    </row>
    <row r="263" spans="1:8" ht="11.25" customHeight="1">
      <c r="A263" s="59"/>
      <c r="B263" s="60"/>
      <c r="C263" s="61"/>
      <c r="D263" s="62"/>
      <c r="E263" s="67"/>
      <c r="F263" s="68"/>
      <c r="G263" s="53"/>
      <c r="H263" s="52"/>
    </row>
    <row r="264" spans="1:8" ht="11.25" customHeight="1">
      <c r="A264" s="59"/>
      <c r="B264" s="60"/>
      <c r="C264" s="65"/>
      <c r="D264" s="66"/>
      <c r="E264" s="67"/>
      <c r="F264" s="68"/>
      <c r="G264" s="53"/>
      <c r="H264" s="52"/>
    </row>
    <row r="265" spans="1:8" ht="11.25" customHeight="1">
      <c r="A265" s="59"/>
      <c r="B265" s="60"/>
      <c r="C265" s="65"/>
      <c r="D265" s="66"/>
      <c r="E265" s="74"/>
      <c r="F265" s="75"/>
      <c r="G265" s="53"/>
      <c r="H265" s="52"/>
    </row>
    <row r="266" spans="1:8" ht="11.25" customHeight="1">
      <c r="A266" s="69"/>
      <c r="B266" s="70"/>
      <c r="C266" s="71"/>
      <c r="D266" s="72"/>
      <c r="E266" s="73"/>
      <c r="F266" s="58"/>
      <c r="G266" s="76"/>
      <c r="H266" s="77"/>
    </row>
    <row r="267" spans="1:8" ht="11.25" customHeight="1">
      <c r="A267" s="59"/>
      <c r="B267" s="78"/>
      <c r="C267" s="63"/>
      <c r="D267" s="64"/>
      <c r="E267" s="79"/>
      <c r="F267" s="80"/>
      <c r="G267" s="81"/>
      <c r="H267" s="77"/>
    </row>
    <row r="268" spans="1:8" ht="11.25" customHeight="1">
      <c r="A268" s="59"/>
      <c r="B268" s="78"/>
      <c r="C268" s="63"/>
      <c r="D268" s="64"/>
      <c r="E268" s="74"/>
      <c r="F268" s="75"/>
      <c r="G268" s="81"/>
      <c r="H268" s="77"/>
    </row>
    <row r="269" spans="1:8" ht="11.25" customHeight="1">
      <c r="A269" s="59"/>
      <c r="B269" s="78"/>
      <c r="C269" s="67"/>
      <c r="D269" s="68"/>
      <c r="E269" s="82"/>
      <c r="F269" s="68"/>
      <c r="G269" s="6"/>
      <c r="H269" s="78"/>
    </row>
    <row r="270" spans="1:8" ht="11.25" customHeight="1">
      <c r="A270" s="59"/>
      <c r="B270" s="78"/>
      <c r="C270" s="67"/>
      <c r="D270" s="68"/>
      <c r="E270" s="74"/>
      <c r="F270" s="68"/>
      <c r="G270" s="81"/>
      <c r="H270" s="77"/>
    </row>
    <row r="271" spans="1:8" ht="11.25" customHeight="1">
      <c r="A271" s="59"/>
      <c r="B271" s="83"/>
      <c r="C271" s="74"/>
      <c r="D271" s="80"/>
      <c r="E271" s="84"/>
      <c r="F271" s="79"/>
      <c r="G271" s="85"/>
      <c r="H271" s="86"/>
    </row>
    <row r="272" spans="1:8" ht="11.25" customHeight="1">
      <c r="A272" s="69"/>
      <c r="B272" s="87"/>
      <c r="C272" s="88"/>
      <c r="D272" s="89"/>
      <c r="E272" s="87"/>
      <c r="F272" s="88"/>
      <c r="G272" s="90"/>
      <c r="H272" s="91"/>
    </row>
    <row r="273" spans="1:8" ht="11.25" customHeight="1">
      <c r="A273" s="54"/>
      <c r="B273" s="92"/>
      <c r="C273" s="93"/>
      <c r="D273" s="80"/>
      <c r="E273" s="94"/>
      <c r="F273" s="95"/>
      <c r="G273" s="96"/>
      <c r="H273" s="97"/>
    </row>
    <row r="274" spans="1:8" ht="11.25" customHeight="1">
      <c r="A274" s="99"/>
      <c r="B274" s="100"/>
      <c r="C274" s="101"/>
      <c r="D274" s="102"/>
      <c r="E274" s="101"/>
      <c r="F274" s="102"/>
      <c r="G274" s="102"/>
      <c r="H274" s="103"/>
    </row>
    <row r="275" spans="1:8" ht="11.25" customHeight="1">
      <c r="A275" s="99"/>
      <c r="B275" s="100"/>
      <c r="C275" s="101"/>
      <c r="D275" s="102"/>
      <c r="E275" s="101"/>
      <c r="F275" s="102"/>
      <c r="G275" s="102"/>
      <c r="H275" s="103"/>
    </row>
  </sheetData>
  <sheetProtection/>
  <mergeCells count="1">
    <mergeCell ref="C7:D7"/>
  </mergeCells>
  <printOptions/>
  <pageMargins left="0.67" right="0.2" top="0.25" bottom="0.25" header="0.34" footer="0.3"/>
  <pageSetup horizontalDpi="600" verticalDpi="600" orientation="portrait" paperSize="5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75"/>
  <sheetViews>
    <sheetView showGridLines="0" zoomScalePageLayoutView="0" workbookViewId="0" topLeftCell="A1">
      <selection activeCell="A1" sqref="A1"/>
    </sheetView>
  </sheetViews>
  <sheetFormatPr defaultColWidth="9.140625" defaultRowHeight="11.25" customHeight="1"/>
  <cols>
    <col min="1" max="1" width="26.7109375" style="3" customWidth="1"/>
    <col min="2" max="2" width="7.57421875" style="3" customWidth="1"/>
    <col min="3" max="3" width="12.57421875" style="5" customWidth="1"/>
    <col min="4" max="4" width="12.7109375" style="4" customWidth="1"/>
    <col min="5" max="5" width="15.00390625" style="5" customWidth="1"/>
    <col min="6" max="6" width="14.421875" style="4" customWidth="1"/>
    <col min="7" max="7" width="9.8515625" style="4" customWidth="1"/>
    <col min="8" max="8" width="9.57421875" style="4" customWidth="1"/>
    <col min="9" max="9" width="21.28125" style="194" bestFit="1" customWidth="1"/>
    <col min="10" max="16384" width="9.140625" style="194" customWidth="1"/>
  </cols>
  <sheetData>
    <row r="1" spans="1:8" ht="19.5" customHeight="1">
      <c r="A1" s="249"/>
      <c r="B1" s="249"/>
      <c r="C1" s="250" t="s">
        <v>3</v>
      </c>
      <c r="D1" s="251"/>
      <c r="E1" s="252"/>
      <c r="F1" s="253"/>
      <c r="G1" s="251"/>
      <c r="H1" s="249"/>
    </row>
    <row r="2" spans="1:8" ht="19.5" customHeight="1">
      <c r="A2" s="249"/>
      <c r="B2" s="249"/>
      <c r="C2" s="254" t="s">
        <v>4</v>
      </c>
      <c r="D2" s="255"/>
      <c r="E2" s="254"/>
      <c r="F2" s="253"/>
      <c r="G2" s="251"/>
      <c r="H2" s="249"/>
    </row>
    <row r="3" spans="1:8" ht="19.5" customHeight="1">
      <c r="A3" s="249"/>
      <c r="B3" s="249"/>
      <c r="C3" s="254" t="s">
        <v>32</v>
      </c>
      <c r="D3" s="255"/>
      <c r="E3" s="254"/>
      <c r="F3" s="253"/>
      <c r="G3" s="251"/>
      <c r="H3" s="249"/>
    </row>
    <row r="4" spans="1:8" ht="19.5" customHeight="1">
      <c r="A4" s="256"/>
      <c r="B4" s="249"/>
      <c r="C4" s="254" t="s">
        <v>30</v>
      </c>
      <c r="D4" s="255"/>
      <c r="E4" s="254"/>
      <c r="F4" s="253"/>
      <c r="G4" s="257"/>
      <c r="H4" s="249"/>
    </row>
    <row r="5" spans="1:8" ht="19.5" customHeight="1">
      <c r="A5" s="249"/>
      <c r="B5" s="256"/>
      <c r="C5" s="258"/>
      <c r="D5" s="257"/>
      <c r="E5" s="252" t="s">
        <v>144</v>
      </c>
      <c r="F5" s="253"/>
      <c r="G5" s="257"/>
      <c r="H5" s="249"/>
    </row>
    <row r="6" spans="1:8" ht="19.5" customHeight="1">
      <c r="A6" s="259" t="s">
        <v>145</v>
      </c>
      <c r="B6" s="256"/>
      <c r="C6" s="258"/>
      <c r="D6" s="257"/>
      <c r="E6" s="258"/>
      <c r="F6" s="253"/>
      <c r="G6" s="257"/>
      <c r="H6" s="249"/>
    </row>
    <row r="7" spans="1:8" s="2" customFormat="1" ht="19.5" customHeight="1">
      <c r="A7" s="260" t="s">
        <v>146</v>
      </c>
      <c r="B7" s="260"/>
      <c r="C7" s="529" t="s">
        <v>143</v>
      </c>
      <c r="D7" s="529"/>
      <c r="E7" s="261" t="s">
        <v>147</v>
      </c>
      <c r="F7" s="262"/>
      <c r="G7" s="263"/>
      <c r="H7" s="260"/>
    </row>
    <row r="8" spans="1:8" ht="19.5" customHeight="1">
      <c r="A8" s="264" t="s">
        <v>87</v>
      </c>
      <c r="B8" s="249"/>
      <c r="C8" s="265" t="s">
        <v>0</v>
      </c>
      <c r="D8" s="266" t="s">
        <v>1</v>
      </c>
      <c r="E8" s="265" t="s">
        <v>0</v>
      </c>
      <c r="F8" s="266" t="s">
        <v>1</v>
      </c>
      <c r="G8" s="251"/>
      <c r="H8" s="249"/>
    </row>
    <row r="9" spans="1:9" ht="19.5" customHeight="1">
      <c r="A9" s="267" t="s">
        <v>148</v>
      </c>
      <c r="B9" s="268"/>
      <c r="C9" s="269">
        <v>1497.4</v>
      </c>
      <c r="D9" s="270">
        <v>201.6555362628556</v>
      </c>
      <c r="E9" s="271">
        <v>1497.4</v>
      </c>
      <c r="F9" s="272">
        <v>201.6555362628556</v>
      </c>
      <c r="G9" s="251"/>
      <c r="H9" s="249"/>
      <c r="I9" s="40"/>
    </row>
    <row r="10" spans="1:9" ht="19.5" customHeight="1">
      <c r="A10" s="267" t="s">
        <v>149</v>
      </c>
      <c r="B10" s="268"/>
      <c r="C10" s="269">
        <v>1497</v>
      </c>
      <c r="D10" s="270">
        <v>245</v>
      </c>
      <c r="E10" s="271">
        <v>1497</v>
      </c>
      <c r="F10" s="272">
        <v>245</v>
      </c>
      <c r="G10" s="251"/>
      <c r="H10" s="249"/>
      <c r="I10" s="40"/>
    </row>
    <row r="11" spans="1:9" ht="19.5" customHeight="1">
      <c r="A11" s="267" t="s">
        <v>150</v>
      </c>
      <c r="B11" s="268"/>
      <c r="C11" s="269">
        <v>7734.5</v>
      </c>
      <c r="D11" s="270">
        <v>353.6774193548387</v>
      </c>
      <c r="E11" s="271">
        <v>7734.5</v>
      </c>
      <c r="F11" s="272">
        <v>353.6774193548387</v>
      </c>
      <c r="G11" s="251"/>
      <c r="H11" s="249"/>
      <c r="I11" s="40"/>
    </row>
    <row r="12" spans="1:9" ht="19.5" customHeight="1">
      <c r="A12" s="267" t="s">
        <v>151</v>
      </c>
      <c r="B12" s="268"/>
      <c r="C12" s="269">
        <v>5988.5</v>
      </c>
      <c r="D12" s="270">
        <v>268.7071887784921</v>
      </c>
      <c r="E12" s="271">
        <v>5988.5</v>
      </c>
      <c r="F12" s="272">
        <v>268.7071887784921</v>
      </c>
      <c r="G12" s="251"/>
      <c r="H12" s="249"/>
      <c r="I12" s="40"/>
    </row>
    <row r="13" spans="1:9" ht="19.5" customHeight="1">
      <c r="A13" s="267" t="s">
        <v>152</v>
      </c>
      <c r="B13" s="268"/>
      <c r="C13" s="269">
        <v>998.4</v>
      </c>
      <c r="D13" s="270">
        <v>246.24348958333334</v>
      </c>
      <c r="E13" s="271">
        <v>998.4</v>
      </c>
      <c r="F13" s="272">
        <v>246.24348958333334</v>
      </c>
      <c r="G13" s="251"/>
      <c r="H13" s="249"/>
      <c r="I13" s="40"/>
    </row>
    <row r="14" spans="1:9" ht="19.5" customHeight="1">
      <c r="A14" s="267" t="s">
        <v>153</v>
      </c>
      <c r="B14" s="268"/>
      <c r="C14" s="269">
        <v>4491.5</v>
      </c>
      <c r="D14" s="270">
        <v>238.0023377490816</v>
      </c>
      <c r="E14" s="271">
        <v>4491.5</v>
      </c>
      <c r="F14" s="272">
        <v>238.0023377490816</v>
      </c>
      <c r="G14" s="251"/>
      <c r="H14" s="249"/>
      <c r="I14" s="40"/>
    </row>
    <row r="15" spans="1:9" ht="19.5" customHeight="1">
      <c r="A15" s="267" t="s">
        <v>154</v>
      </c>
      <c r="B15" s="268"/>
      <c r="C15" s="269">
        <v>1497</v>
      </c>
      <c r="D15" s="270">
        <v>262.6666666666667</v>
      </c>
      <c r="E15" s="271">
        <v>1497</v>
      </c>
      <c r="F15" s="272">
        <v>262.6666666666667</v>
      </c>
      <c r="G15" s="251"/>
      <c r="H15" s="249"/>
      <c r="I15" s="40"/>
    </row>
    <row r="16" spans="1:9" ht="19.5" customHeight="1">
      <c r="A16" s="267" t="s">
        <v>155</v>
      </c>
      <c r="B16" s="268"/>
      <c r="C16" s="269">
        <v>5489</v>
      </c>
      <c r="D16" s="270">
        <v>233.0909090909091</v>
      </c>
      <c r="E16" s="271">
        <v>5489</v>
      </c>
      <c r="F16" s="272">
        <v>233.0909090909091</v>
      </c>
      <c r="G16" s="251"/>
      <c r="H16" s="249"/>
      <c r="I16" s="40"/>
    </row>
    <row r="17" spans="1:9" ht="19.5" customHeight="1">
      <c r="A17" s="267" t="s">
        <v>156</v>
      </c>
      <c r="B17" s="268"/>
      <c r="C17" s="269">
        <v>4491</v>
      </c>
      <c r="D17" s="270">
        <v>191.33333333333334</v>
      </c>
      <c r="E17" s="271">
        <v>4491</v>
      </c>
      <c r="F17" s="272">
        <v>191.33333333333334</v>
      </c>
      <c r="G17" s="251"/>
      <c r="H17" s="249"/>
      <c r="I17" s="40"/>
    </row>
    <row r="18" spans="1:9" ht="19.5" customHeight="1">
      <c r="A18" s="267" t="s">
        <v>157</v>
      </c>
      <c r="B18" s="268"/>
      <c r="C18" s="269">
        <v>998</v>
      </c>
      <c r="D18" s="270">
        <v>240</v>
      </c>
      <c r="E18" s="271">
        <v>998</v>
      </c>
      <c r="F18" s="272">
        <v>240</v>
      </c>
      <c r="G18" s="251"/>
      <c r="H18" s="249"/>
      <c r="I18" s="40"/>
    </row>
    <row r="19" spans="1:9" ht="19.5" customHeight="1">
      <c r="A19" s="267" t="s">
        <v>158</v>
      </c>
      <c r="B19" s="268"/>
      <c r="C19" s="269">
        <v>25473</v>
      </c>
      <c r="D19" s="270">
        <v>282.1568916107251</v>
      </c>
      <c r="E19" s="271">
        <v>25473</v>
      </c>
      <c r="F19" s="272">
        <v>282.1568916107251</v>
      </c>
      <c r="G19" s="251"/>
      <c r="H19" s="249"/>
      <c r="I19" s="40"/>
    </row>
    <row r="20" spans="1:9" ht="19.5" customHeight="1">
      <c r="A20" s="267" t="s">
        <v>159</v>
      </c>
      <c r="B20" s="268"/>
      <c r="C20" s="269">
        <v>25453</v>
      </c>
      <c r="D20" s="270">
        <v>262.04241150355557</v>
      </c>
      <c r="E20" s="271">
        <v>25453</v>
      </c>
      <c r="F20" s="272">
        <v>262.04241150355557</v>
      </c>
      <c r="G20" s="251"/>
      <c r="H20" s="249"/>
      <c r="I20" s="40"/>
    </row>
    <row r="21" spans="1:9" ht="19.5" customHeight="1">
      <c r="A21" s="267" t="s">
        <v>160</v>
      </c>
      <c r="B21" s="268"/>
      <c r="C21" s="269">
        <v>998</v>
      </c>
      <c r="D21" s="270">
        <v>160</v>
      </c>
      <c r="E21" s="271">
        <v>998</v>
      </c>
      <c r="F21" s="272">
        <v>160</v>
      </c>
      <c r="G21" s="251"/>
      <c r="H21" s="249"/>
      <c r="I21" s="40"/>
    </row>
    <row r="22" spans="1:9" ht="19.5" customHeight="1">
      <c r="A22" s="267" t="s">
        <v>161</v>
      </c>
      <c r="B22" s="268"/>
      <c r="C22" s="273">
        <v>499</v>
      </c>
      <c r="D22" s="274">
        <v>238</v>
      </c>
      <c r="E22" s="275">
        <v>499</v>
      </c>
      <c r="F22" s="276">
        <v>238</v>
      </c>
      <c r="G22" s="251"/>
      <c r="H22" s="249"/>
      <c r="I22" s="40"/>
    </row>
    <row r="23" spans="1:9" ht="19.5" customHeight="1">
      <c r="A23" s="267" t="s">
        <v>162</v>
      </c>
      <c r="B23" s="268"/>
      <c r="C23" s="273">
        <v>87105.3</v>
      </c>
      <c r="D23" s="274">
        <v>266.74918747768504</v>
      </c>
      <c r="E23" s="275">
        <v>87105.3</v>
      </c>
      <c r="F23" s="276">
        <v>266.74918747768504</v>
      </c>
      <c r="G23" s="251"/>
      <c r="H23" s="249"/>
      <c r="I23" s="40"/>
    </row>
    <row r="24" spans="1:9" ht="19.5" customHeight="1">
      <c r="A24" s="277" t="s">
        <v>163</v>
      </c>
      <c r="B24" s="278"/>
      <c r="C24" s="279" t="s">
        <v>164</v>
      </c>
      <c r="D24" s="266" t="s">
        <v>165</v>
      </c>
      <c r="E24" s="279" t="s">
        <v>164</v>
      </c>
      <c r="F24" s="266" t="s">
        <v>165</v>
      </c>
      <c r="G24" s="280"/>
      <c r="H24" s="281"/>
      <c r="I24" s="40"/>
    </row>
    <row r="25" spans="1:9" ht="19.5" customHeight="1">
      <c r="A25" s="267" t="s">
        <v>166</v>
      </c>
      <c r="B25" s="282"/>
      <c r="C25" s="275">
        <v>5</v>
      </c>
      <c r="D25" s="276">
        <v>1500</v>
      </c>
      <c r="E25" s="283">
        <v>5</v>
      </c>
      <c r="F25" s="266">
        <v>1500</v>
      </c>
      <c r="G25" s="253"/>
      <c r="H25" s="284"/>
      <c r="I25" s="40"/>
    </row>
    <row r="26" spans="1:9" ht="19.5" customHeight="1">
      <c r="A26" s="285" t="s">
        <v>162</v>
      </c>
      <c r="B26" s="286"/>
      <c r="C26" s="287">
        <v>5</v>
      </c>
      <c r="D26" s="288">
        <v>1500</v>
      </c>
      <c r="E26" s="287">
        <v>5</v>
      </c>
      <c r="F26" s="288">
        <v>1500</v>
      </c>
      <c r="G26" s="288"/>
      <c r="H26" s="289"/>
      <c r="I26" s="40"/>
    </row>
    <row r="27" spans="1:9" ht="19.5" customHeight="1">
      <c r="A27" s="285" t="s">
        <v>167</v>
      </c>
      <c r="B27" s="286"/>
      <c r="C27" s="287">
        <v>87110.3</v>
      </c>
      <c r="D27" s="288">
        <v>266.8199742165967</v>
      </c>
      <c r="E27" s="286">
        <v>87110.3</v>
      </c>
      <c r="F27" s="287">
        <v>266.8199742165967</v>
      </c>
      <c r="G27" s="288"/>
      <c r="H27" s="290"/>
      <c r="I27" s="40"/>
    </row>
    <row r="28" spans="1:9" ht="19.5" customHeight="1">
      <c r="A28" s="291" t="s">
        <v>168</v>
      </c>
      <c r="B28" s="291"/>
      <c r="C28" s="292">
        <v>87110.3</v>
      </c>
      <c r="D28" s="293">
        <v>266.8199742165967</v>
      </c>
      <c r="E28" s="292">
        <v>87110.3</v>
      </c>
      <c r="F28" s="294">
        <v>266.8199742165967</v>
      </c>
      <c r="G28" s="295"/>
      <c r="H28" s="291"/>
      <c r="I28" s="40"/>
    </row>
    <row r="29" spans="1:9" ht="19.5" customHeight="1">
      <c r="A29" s="291"/>
      <c r="B29" s="291"/>
      <c r="C29" s="292"/>
      <c r="D29" s="293"/>
      <c r="E29" s="292"/>
      <c r="F29" s="294"/>
      <c r="G29" s="295"/>
      <c r="H29" s="291"/>
      <c r="I29" s="40"/>
    </row>
    <row r="30" spans="1:9" ht="19.5" customHeight="1">
      <c r="A30" s="291"/>
      <c r="B30" s="291"/>
      <c r="C30" s="287" t="s">
        <v>143</v>
      </c>
      <c r="D30" s="295"/>
      <c r="E30" s="296"/>
      <c r="F30" s="294" t="s">
        <v>147</v>
      </c>
      <c r="G30" s="295"/>
      <c r="H30" s="291"/>
      <c r="I30" s="40"/>
    </row>
    <row r="31" spans="1:9" ht="19.5" customHeight="1">
      <c r="A31" s="297" t="s">
        <v>34</v>
      </c>
      <c r="B31" s="297" t="s">
        <v>35</v>
      </c>
      <c r="C31" s="298" t="s">
        <v>0</v>
      </c>
      <c r="D31" s="299" t="s">
        <v>79</v>
      </c>
      <c r="E31" s="298" t="s">
        <v>35</v>
      </c>
      <c r="F31" s="300" t="s">
        <v>0</v>
      </c>
      <c r="G31" s="299" t="s">
        <v>79</v>
      </c>
      <c r="H31" s="297" t="s">
        <v>2</v>
      </c>
      <c r="I31" s="40"/>
    </row>
    <row r="32" spans="1:9" ht="19.5" customHeight="1">
      <c r="A32" s="291" t="s">
        <v>36</v>
      </c>
      <c r="B32" s="291">
        <v>0</v>
      </c>
      <c r="C32" s="296">
        <v>0</v>
      </c>
      <c r="D32" s="295">
        <v>0</v>
      </c>
      <c r="E32" s="301">
        <v>0</v>
      </c>
      <c r="F32" s="302">
        <v>0</v>
      </c>
      <c r="G32" s="295">
        <v>0</v>
      </c>
      <c r="H32" s="303">
        <v>0</v>
      </c>
      <c r="I32" s="40"/>
    </row>
    <row r="33" spans="1:9" ht="19.5" customHeight="1">
      <c r="A33" s="291" t="s">
        <v>37</v>
      </c>
      <c r="B33" s="297">
        <v>1746</v>
      </c>
      <c r="C33" s="298">
        <v>87110.3</v>
      </c>
      <c r="D33" s="299">
        <v>266.8199742165967</v>
      </c>
      <c r="E33" s="304">
        <v>1746</v>
      </c>
      <c r="F33" s="305">
        <v>87110.3</v>
      </c>
      <c r="G33" s="299">
        <v>266.8199742165967</v>
      </c>
      <c r="H33" s="306">
        <v>1</v>
      </c>
      <c r="I33" s="40"/>
    </row>
    <row r="34" spans="1:9" ht="19.5" customHeight="1">
      <c r="A34" s="291" t="s">
        <v>38</v>
      </c>
      <c r="B34" s="297">
        <v>1746</v>
      </c>
      <c r="C34" s="298">
        <v>87110.3</v>
      </c>
      <c r="D34" s="299">
        <v>266.8199742165967</v>
      </c>
      <c r="E34" s="304">
        <v>1746</v>
      </c>
      <c r="F34" s="305">
        <v>87110.3</v>
      </c>
      <c r="G34" s="299">
        <v>266.8199742165967</v>
      </c>
      <c r="H34" s="306">
        <v>1</v>
      </c>
      <c r="I34" s="40"/>
    </row>
    <row r="35" spans="1:8" ht="11.25" customHeight="1">
      <c r="A35" s="54"/>
      <c r="B35" s="52"/>
      <c r="C35" s="77"/>
      <c r="D35" s="64"/>
      <c r="E35" s="77"/>
      <c r="F35" s="64"/>
      <c r="G35" s="53"/>
      <c r="H35" s="52"/>
    </row>
    <row r="36" spans="1:8" ht="11.25" customHeight="1">
      <c r="A36" s="54"/>
      <c r="B36" s="52"/>
      <c r="C36" s="77"/>
      <c r="D36" s="64"/>
      <c r="E36" s="77"/>
      <c r="F36" s="64"/>
      <c r="G36" s="53"/>
      <c r="H36" s="52"/>
    </row>
    <row r="37" spans="1:8" ht="11.25" customHeight="1">
      <c r="A37" s="54"/>
      <c r="B37" s="52"/>
      <c r="C37" s="77"/>
      <c r="D37" s="64"/>
      <c r="E37" s="77"/>
      <c r="F37" s="64"/>
      <c r="G37" s="53"/>
      <c r="H37" s="52"/>
    </row>
    <row r="38" spans="1:8" ht="11.25" customHeight="1">
      <c r="A38" s="54"/>
      <c r="B38" s="52"/>
      <c r="C38" s="77"/>
      <c r="D38" s="64"/>
      <c r="E38" s="77"/>
      <c r="F38" s="64"/>
      <c r="G38" s="53"/>
      <c r="H38" s="52"/>
    </row>
    <row r="39" spans="1:8" ht="11.25" customHeight="1">
      <c r="A39" s="54"/>
      <c r="B39" s="52"/>
      <c r="C39" s="77"/>
      <c r="D39" s="64"/>
      <c r="E39" s="77"/>
      <c r="F39" s="64"/>
      <c r="G39" s="53"/>
      <c r="H39" s="52"/>
    </row>
    <row r="40" spans="1:8" ht="11.25" customHeight="1">
      <c r="A40" s="54"/>
      <c r="B40" s="52"/>
      <c r="C40" s="77"/>
      <c r="D40" s="64"/>
      <c r="E40" s="77"/>
      <c r="F40" s="64"/>
      <c r="G40" s="53"/>
      <c r="H40" s="52"/>
    </row>
    <row r="41" spans="1:8" ht="11.25" customHeight="1">
      <c r="A41" s="54"/>
      <c r="B41" s="52"/>
      <c r="C41" s="77"/>
      <c r="D41" s="64"/>
      <c r="E41" s="77"/>
      <c r="F41" s="64"/>
      <c r="G41" s="53"/>
      <c r="H41" s="52"/>
    </row>
    <row r="42" spans="1:8" ht="11.25" customHeight="1">
      <c r="A42" s="54"/>
      <c r="B42" s="52"/>
      <c r="C42" s="77"/>
      <c r="D42" s="64"/>
      <c r="E42" s="77"/>
      <c r="F42" s="64"/>
      <c r="G42" s="53"/>
      <c r="H42" s="52"/>
    </row>
    <row r="43" spans="1:8" ht="11.25" customHeight="1">
      <c r="A43" s="54"/>
      <c r="B43" s="52"/>
      <c r="C43" s="77"/>
      <c r="D43" s="64"/>
      <c r="E43" s="77"/>
      <c r="F43" s="64"/>
      <c r="G43" s="53"/>
      <c r="H43" s="52"/>
    </row>
    <row r="44" spans="1:8" ht="11.25" customHeight="1">
      <c r="A44" s="54"/>
      <c r="B44" s="52"/>
      <c r="C44" s="77"/>
      <c r="D44" s="64"/>
      <c r="E44" s="77"/>
      <c r="F44" s="64"/>
      <c r="G44" s="53"/>
      <c r="H44" s="52"/>
    </row>
    <row r="45" spans="1:8" ht="11.25" customHeight="1">
      <c r="A45" s="54"/>
      <c r="B45" s="52"/>
      <c r="C45" s="77"/>
      <c r="D45" s="64"/>
      <c r="E45" s="77"/>
      <c r="F45" s="64"/>
      <c r="G45" s="53"/>
      <c r="H45" s="52"/>
    </row>
    <row r="46" spans="1:8" ht="11.25" customHeight="1">
      <c r="A46" s="54"/>
      <c r="B46" s="52"/>
      <c r="C46" s="77"/>
      <c r="D46" s="64"/>
      <c r="E46" s="77"/>
      <c r="F46" s="64"/>
      <c r="G46" s="53"/>
      <c r="H46" s="52"/>
    </row>
    <row r="47" spans="1:8" ht="11.25" customHeight="1">
      <c r="A47" s="54"/>
      <c r="B47" s="52"/>
      <c r="C47" s="77"/>
      <c r="D47" s="64"/>
      <c r="E47" s="77"/>
      <c r="F47" s="64"/>
      <c r="G47" s="53"/>
      <c r="H47" s="52"/>
    </row>
    <row r="48" spans="1:8" ht="11.25" customHeight="1">
      <c r="A48" s="54"/>
      <c r="B48" s="52"/>
      <c r="C48" s="77"/>
      <c r="D48" s="64"/>
      <c r="E48" s="77"/>
      <c r="F48" s="64"/>
      <c r="G48" s="53"/>
      <c r="H48" s="52"/>
    </row>
    <row r="49" spans="1:8" ht="11.25" customHeight="1">
      <c r="A49" s="54"/>
      <c r="B49" s="52"/>
      <c r="C49" s="77"/>
      <c r="D49" s="64"/>
      <c r="E49" s="77"/>
      <c r="F49" s="64"/>
      <c r="G49" s="53"/>
      <c r="H49" s="52"/>
    </row>
    <row r="50" spans="1:8" ht="11.25" customHeight="1">
      <c r="A50" s="54"/>
      <c r="B50" s="52"/>
      <c r="C50" s="77"/>
      <c r="D50" s="64"/>
      <c r="E50" s="77"/>
      <c r="F50" s="64"/>
      <c r="G50" s="53"/>
      <c r="H50" s="52"/>
    </row>
    <row r="51" spans="1:8" ht="11.25" customHeight="1">
      <c r="A51" s="54"/>
      <c r="B51" s="52"/>
      <c r="C51" s="77"/>
      <c r="D51" s="64"/>
      <c r="E51" s="77"/>
      <c r="F51" s="64"/>
      <c r="G51" s="53"/>
      <c r="H51" s="52"/>
    </row>
    <row r="52" spans="1:8" ht="11.25" customHeight="1">
      <c r="A52" s="54"/>
      <c r="B52" s="52"/>
      <c r="C52" s="77"/>
      <c r="D52" s="64"/>
      <c r="E52" s="77"/>
      <c r="F52" s="64"/>
      <c r="G52" s="53"/>
      <c r="H52" s="52"/>
    </row>
    <row r="53" spans="1:8" ht="11.25" customHeight="1">
      <c r="A53" s="54"/>
      <c r="B53" s="52"/>
      <c r="C53" s="77"/>
      <c r="D53" s="64"/>
      <c r="E53" s="77"/>
      <c r="F53" s="64"/>
      <c r="G53" s="53"/>
      <c r="H53" s="52"/>
    </row>
    <row r="54" spans="1:8" ht="11.25" customHeight="1">
      <c r="A54" s="54"/>
      <c r="B54" s="52"/>
      <c r="C54" s="77"/>
      <c r="D54" s="64"/>
      <c r="E54" s="77"/>
      <c r="F54" s="64"/>
      <c r="G54" s="53"/>
      <c r="H54" s="52"/>
    </row>
    <row r="55" spans="1:8" ht="11.25" customHeight="1">
      <c r="A55" s="54"/>
      <c r="B55" s="52"/>
      <c r="C55" s="77"/>
      <c r="D55" s="64"/>
      <c r="E55" s="77"/>
      <c r="F55" s="64"/>
      <c r="G55" s="53"/>
      <c r="H55" s="52"/>
    </row>
    <row r="56" spans="1:8" ht="11.25" customHeight="1">
      <c r="A56" s="54"/>
      <c r="B56" s="52"/>
      <c r="C56" s="77"/>
      <c r="D56" s="64"/>
      <c r="E56" s="77"/>
      <c r="F56" s="64"/>
      <c r="G56" s="53"/>
      <c r="H56" s="52"/>
    </row>
    <row r="57" spans="1:8" ht="11.25" customHeight="1">
      <c r="A57" s="54"/>
      <c r="B57" s="52"/>
      <c r="C57" s="149"/>
      <c r="D57" s="68"/>
      <c r="E57" s="149"/>
      <c r="F57" s="68"/>
      <c r="G57" s="53"/>
      <c r="H57" s="52"/>
    </row>
    <row r="58" spans="1:8" ht="11.25" customHeight="1">
      <c r="A58" s="54"/>
      <c r="B58" s="52"/>
      <c r="C58" s="149"/>
      <c r="D58" s="68"/>
      <c r="E58" s="149"/>
      <c r="F58" s="68"/>
      <c r="G58" s="53"/>
      <c r="H58" s="52"/>
    </row>
    <row r="59" spans="1:8" ht="11.25" customHeight="1">
      <c r="A59" s="56"/>
      <c r="B59" s="52"/>
      <c r="C59" s="77"/>
      <c r="D59" s="64"/>
      <c r="E59" s="77"/>
      <c r="F59" s="64"/>
      <c r="G59" s="53"/>
      <c r="H59" s="52"/>
    </row>
    <row r="60" spans="1:8" ht="11.25" customHeight="1">
      <c r="A60" s="56"/>
      <c r="B60" s="55"/>
      <c r="C60" s="57"/>
      <c r="D60" s="58"/>
      <c r="E60" s="57"/>
      <c r="F60" s="58"/>
      <c r="G60" s="53"/>
      <c r="H60" s="52"/>
    </row>
    <row r="61" spans="1:8" ht="11.25" customHeight="1">
      <c r="A61" s="54"/>
      <c r="B61" s="52"/>
      <c r="C61" s="77"/>
      <c r="D61" s="64"/>
      <c r="E61" s="77"/>
      <c r="F61" s="64"/>
      <c r="G61" s="53"/>
      <c r="H61" s="52"/>
    </row>
    <row r="62" spans="1:8" ht="11.25" customHeight="1">
      <c r="A62" s="54"/>
      <c r="B62" s="52"/>
      <c r="C62" s="77"/>
      <c r="D62" s="64"/>
      <c r="E62" s="77"/>
      <c r="F62" s="64"/>
      <c r="G62" s="53"/>
      <c r="H62" s="52"/>
    </row>
    <row r="63" spans="1:8" ht="11.25" customHeight="1">
      <c r="A63" s="54"/>
      <c r="B63" s="52"/>
      <c r="C63" s="77"/>
      <c r="D63" s="64"/>
      <c r="E63" s="149"/>
      <c r="F63" s="68"/>
      <c r="G63" s="53"/>
      <c r="H63" s="52"/>
    </row>
    <row r="64" spans="1:8" ht="11.25" customHeight="1">
      <c r="A64" s="54"/>
      <c r="B64" s="52"/>
      <c r="C64" s="149"/>
      <c r="D64" s="68"/>
      <c r="E64" s="149"/>
      <c r="F64" s="68"/>
      <c r="G64" s="53"/>
      <c r="H64" s="52"/>
    </row>
    <row r="65" spans="1:8" ht="11.25" customHeight="1">
      <c r="A65" s="54"/>
      <c r="B65" s="52"/>
      <c r="C65" s="149"/>
      <c r="D65" s="68"/>
      <c r="E65" s="149"/>
      <c r="F65" s="68"/>
      <c r="G65" s="53"/>
      <c r="H65" s="52"/>
    </row>
    <row r="66" spans="1:8" ht="11.25" customHeight="1">
      <c r="A66" s="56"/>
      <c r="B66" s="55"/>
      <c r="C66" s="57"/>
      <c r="D66" s="58"/>
      <c r="E66" s="57"/>
      <c r="F66" s="58"/>
      <c r="G66" s="53"/>
      <c r="H66" s="52"/>
    </row>
    <row r="67" spans="1:8" ht="11.25" customHeight="1">
      <c r="A67" s="54"/>
      <c r="B67" s="52"/>
      <c r="C67" s="77"/>
      <c r="D67" s="64"/>
      <c r="E67" s="77"/>
      <c r="F67" s="64"/>
      <c r="G67" s="53"/>
      <c r="H67" s="52"/>
    </row>
    <row r="68" spans="1:8" ht="11.25" customHeight="1">
      <c r="A68" s="54"/>
      <c r="B68" s="52"/>
      <c r="C68" s="149"/>
      <c r="D68" s="68"/>
      <c r="E68" s="149"/>
      <c r="F68" s="68"/>
      <c r="G68" s="53"/>
      <c r="H68" s="52"/>
    </row>
    <row r="69" spans="1:8" ht="11.25" customHeight="1">
      <c r="A69" s="54"/>
      <c r="B69" s="52"/>
      <c r="C69" s="149"/>
      <c r="D69" s="68"/>
      <c r="E69" s="149"/>
      <c r="F69" s="68"/>
      <c r="G69" s="53"/>
      <c r="H69" s="52"/>
    </row>
    <row r="70" spans="1:8" ht="11.25" customHeight="1">
      <c r="A70" s="54"/>
      <c r="B70" s="52"/>
      <c r="C70" s="77"/>
      <c r="D70" s="64"/>
      <c r="E70" s="77"/>
      <c r="F70" s="64"/>
      <c r="G70" s="53"/>
      <c r="H70" s="52"/>
    </row>
    <row r="71" spans="1:8" ht="11.25" customHeight="1">
      <c r="A71" s="56"/>
      <c r="B71" s="55"/>
      <c r="C71" s="57"/>
      <c r="D71" s="58"/>
      <c r="E71" s="57"/>
      <c r="F71" s="58"/>
      <c r="G71" s="53"/>
      <c r="H71" s="52"/>
    </row>
    <row r="72" spans="1:8" ht="11.25" customHeight="1">
      <c r="A72" s="54"/>
      <c r="B72" s="52"/>
      <c r="C72" s="77"/>
      <c r="D72" s="64"/>
      <c r="E72" s="77"/>
      <c r="F72" s="64"/>
      <c r="G72" s="53"/>
      <c r="H72" s="52"/>
    </row>
    <row r="73" spans="1:8" ht="11.25" customHeight="1">
      <c r="A73" s="54"/>
      <c r="B73" s="52"/>
      <c r="C73" s="77"/>
      <c r="D73" s="64"/>
      <c r="E73" s="149"/>
      <c r="F73" s="68"/>
      <c r="G73" s="53"/>
      <c r="H73" s="52"/>
    </row>
    <row r="74" spans="1:8" ht="11.25" customHeight="1">
      <c r="A74" s="54"/>
      <c r="B74" s="52"/>
      <c r="C74" s="149"/>
      <c r="D74" s="68"/>
      <c r="E74" s="149"/>
      <c r="F74" s="68"/>
      <c r="G74" s="53"/>
      <c r="H74" s="52"/>
    </row>
    <row r="75" spans="1:8" ht="11.25" customHeight="1">
      <c r="A75" s="54"/>
      <c r="B75" s="52"/>
      <c r="C75" s="149"/>
      <c r="D75" s="68"/>
      <c r="E75" s="149"/>
      <c r="F75" s="68"/>
      <c r="G75" s="53"/>
      <c r="H75" s="52"/>
    </row>
    <row r="76" spans="1:8" ht="11.25" customHeight="1">
      <c r="A76" s="54"/>
      <c r="B76" s="52"/>
      <c r="C76" s="149"/>
      <c r="D76" s="64"/>
      <c r="F76" s="64"/>
      <c r="G76" s="53"/>
      <c r="H76" s="149"/>
    </row>
    <row r="77" spans="1:8" ht="11.25" customHeight="1">
      <c r="A77" s="56"/>
      <c r="B77" s="55"/>
      <c r="C77" s="57"/>
      <c r="D77" s="58"/>
      <c r="E77" s="57"/>
      <c r="F77" s="58"/>
      <c r="G77" s="150"/>
      <c r="H77" s="55"/>
    </row>
    <row r="78" spans="1:8" ht="11.25" customHeight="1">
      <c r="A78" s="54"/>
      <c r="B78" s="52"/>
      <c r="C78" s="77"/>
      <c r="D78" s="64"/>
      <c r="E78" s="189"/>
      <c r="F78" s="79"/>
      <c r="G78" s="147"/>
      <c r="H78" s="148"/>
    </row>
    <row r="79" spans="1:8" ht="11.25" customHeight="1">
      <c r="A79" s="54"/>
      <c r="B79" s="55"/>
      <c r="C79" s="57"/>
      <c r="D79" s="58"/>
      <c r="E79" s="190"/>
      <c r="F79" s="88"/>
      <c r="G79" s="191"/>
      <c r="H79" s="152"/>
    </row>
    <row r="80" spans="1:8" ht="11.25" customHeight="1">
      <c r="A80" s="54"/>
      <c r="B80" s="55"/>
      <c r="C80" s="57"/>
      <c r="D80" s="58"/>
      <c r="E80" s="190"/>
      <c r="F80" s="88"/>
      <c r="G80" s="191"/>
      <c r="H80" s="152"/>
    </row>
    <row r="81" spans="1:8" ht="11.25" customHeight="1">
      <c r="A81" s="56"/>
      <c r="B81" s="52"/>
      <c r="C81" s="57"/>
      <c r="D81" s="58"/>
      <c r="E81" s="57"/>
      <c r="F81" s="58"/>
      <c r="G81" s="53"/>
      <c r="H81" s="52"/>
    </row>
    <row r="82" spans="1:8" ht="11.25" customHeight="1">
      <c r="A82" s="27"/>
      <c r="B82" s="26"/>
      <c r="C82" s="28"/>
      <c r="D82" s="154"/>
      <c r="E82" s="28"/>
      <c r="F82" s="155"/>
      <c r="G82" s="26"/>
      <c r="H82" s="156"/>
    </row>
    <row r="83" spans="1:8" ht="11.25" customHeight="1">
      <c r="A83" s="27"/>
      <c r="B83" s="26"/>
      <c r="C83" s="28"/>
      <c r="D83" s="154"/>
      <c r="E83" s="28"/>
      <c r="F83" s="155"/>
      <c r="G83" s="26"/>
      <c r="H83" s="156"/>
    </row>
    <row r="84" spans="1:8" ht="11.25" customHeight="1">
      <c r="A84" s="27"/>
      <c r="B84" s="26"/>
      <c r="C84" s="28"/>
      <c r="D84" s="154"/>
      <c r="E84" s="28"/>
      <c r="F84" s="155"/>
      <c r="G84" s="26"/>
      <c r="H84" s="156"/>
    </row>
    <row r="85" spans="1:8" ht="11.25" customHeight="1">
      <c r="A85" s="27"/>
      <c r="B85" s="26"/>
      <c r="C85" s="28"/>
      <c r="D85" s="154"/>
      <c r="E85" s="28"/>
      <c r="F85" s="155"/>
      <c r="G85" s="26"/>
      <c r="H85" s="156"/>
    </row>
    <row r="86" spans="1:8" ht="11.25" customHeight="1">
      <c r="A86" s="27"/>
      <c r="B86" s="26"/>
      <c r="C86" s="28"/>
      <c r="D86" s="154"/>
      <c r="E86" s="28"/>
      <c r="F86" s="155"/>
      <c r="G86" s="26"/>
      <c r="H86" s="156"/>
    </row>
    <row r="87" spans="1:8" ht="11.25" customHeight="1">
      <c r="A87" s="27"/>
      <c r="B87" s="26"/>
      <c r="C87" s="28"/>
      <c r="D87" s="154"/>
      <c r="E87" s="28"/>
      <c r="F87" s="155"/>
      <c r="G87" s="26"/>
      <c r="H87" s="156"/>
    </row>
    <row r="88" spans="1:8" ht="11.25" customHeight="1">
      <c r="A88" s="27"/>
      <c r="B88" s="26"/>
      <c r="C88" s="28"/>
      <c r="D88" s="154"/>
      <c r="E88" s="28"/>
      <c r="F88" s="155"/>
      <c r="G88" s="26"/>
      <c r="H88" s="156"/>
    </row>
    <row r="89" spans="1:8" ht="11.25" customHeight="1">
      <c r="A89" s="27"/>
      <c r="B89" s="26"/>
      <c r="C89" s="28"/>
      <c r="D89" s="154"/>
      <c r="E89" s="28"/>
      <c r="F89" s="155"/>
      <c r="G89" s="26"/>
      <c r="H89" s="156"/>
    </row>
    <row r="90" spans="1:8" ht="11.25" customHeight="1">
      <c r="A90" s="27"/>
      <c r="B90" s="26"/>
      <c r="C90" s="28"/>
      <c r="D90" s="154"/>
      <c r="E90" s="28"/>
      <c r="F90" s="155"/>
      <c r="G90" s="26"/>
      <c r="H90" s="156"/>
    </row>
    <row r="91" spans="1:8" ht="11.25" customHeight="1">
      <c r="A91" s="27"/>
      <c r="B91" s="26"/>
      <c r="C91" s="28"/>
      <c r="D91" s="154"/>
      <c r="E91" s="28"/>
      <c r="F91" s="155"/>
      <c r="G91" s="26"/>
      <c r="H91" s="156"/>
    </row>
    <row r="92" spans="1:8" ht="11.25" customHeight="1">
      <c r="A92" s="27"/>
      <c r="B92" s="26"/>
      <c r="C92" s="28"/>
      <c r="D92" s="154"/>
      <c r="E92" s="28"/>
      <c r="F92" s="155"/>
      <c r="G92" s="26"/>
      <c r="H92" s="156"/>
    </row>
    <row r="93" spans="1:8" ht="11.25" customHeight="1">
      <c r="A93" s="27"/>
      <c r="B93" s="26"/>
      <c r="C93" s="28"/>
      <c r="D93" s="154"/>
      <c r="E93" s="28"/>
      <c r="F93" s="155"/>
      <c r="G93" s="26"/>
      <c r="H93" s="156"/>
    </row>
    <row r="94" spans="1:8" ht="11.25" customHeight="1">
      <c r="A94" s="27"/>
      <c r="B94" s="26"/>
      <c r="C94" s="28"/>
      <c r="D94" s="154"/>
      <c r="E94" s="28"/>
      <c r="F94" s="155"/>
      <c r="G94" s="26"/>
      <c r="H94" s="156"/>
    </row>
    <row r="95" spans="1:8" ht="11.25" customHeight="1">
      <c r="A95" s="27"/>
      <c r="B95" s="26"/>
      <c r="C95" s="28"/>
      <c r="D95" s="154"/>
      <c r="E95" s="28"/>
      <c r="F95" s="155"/>
      <c r="G95" s="26"/>
      <c r="H95" s="156"/>
    </row>
    <row r="96" spans="1:8" ht="11.25" customHeight="1">
      <c r="A96" s="27"/>
      <c r="B96" s="26"/>
      <c r="C96" s="28"/>
      <c r="D96" s="154"/>
      <c r="E96" s="28"/>
      <c r="F96" s="155"/>
      <c r="G96" s="26"/>
      <c r="H96" s="156"/>
    </row>
    <row r="97" spans="1:8" ht="11.25" customHeight="1">
      <c r="A97" s="27"/>
      <c r="B97" s="26"/>
      <c r="C97" s="28"/>
      <c r="D97" s="154"/>
      <c r="E97" s="28"/>
      <c r="F97" s="155"/>
      <c r="G97" s="26"/>
      <c r="H97" s="156"/>
    </row>
    <row r="98" spans="1:8" ht="11.25" customHeight="1">
      <c r="A98" s="27"/>
      <c r="B98" s="26"/>
      <c r="C98" s="28"/>
      <c r="D98" s="154"/>
      <c r="E98" s="28"/>
      <c r="F98" s="155"/>
      <c r="G98" s="26"/>
      <c r="H98" s="156"/>
    </row>
    <row r="99" spans="1:8" ht="11.25" customHeight="1">
      <c r="A99" s="27"/>
      <c r="B99" s="26"/>
      <c r="C99" s="28"/>
      <c r="D99" s="154"/>
      <c r="E99" s="28"/>
      <c r="F99" s="155"/>
      <c r="G99" s="26"/>
      <c r="H99" s="156"/>
    </row>
    <row r="100" spans="1:8" ht="11.25" customHeight="1">
      <c r="A100" s="27"/>
      <c r="B100" s="26"/>
      <c r="C100" s="28"/>
      <c r="D100" s="154"/>
      <c r="E100" s="28"/>
      <c r="F100" s="155"/>
      <c r="G100" s="26"/>
      <c r="H100" s="156"/>
    </row>
    <row r="101" spans="1:8" ht="11.25" customHeight="1">
      <c r="A101" s="27"/>
      <c r="B101" s="26"/>
      <c r="C101" s="28"/>
      <c r="D101" s="154"/>
      <c r="E101" s="28"/>
      <c r="F101" s="155"/>
      <c r="G101" s="26"/>
      <c r="H101" s="156"/>
    </row>
    <row r="102" spans="1:8" ht="11.25" customHeight="1">
      <c r="A102" s="27"/>
      <c r="B102" s="26"/>
      <c r="C102" s="28"/>
      <c r="D102" s="154"/>
      <c r="E102" s="28"/>
      <c r="F102" s="155"/>
      <c r="G102" s="26"/>
      <c r="H102" s="156"/>
    </row>
    <row r="103" spans="1:8" ht="11.25" customHeight="1">
      <c r="A103" s="27"/>
      <c r="B103" s="26"/>
      <c r="C103" s="28"/>
      <c r="D103" s="154"/>
      <c r="E103" s="28"/>
      <c r="F103" s="155"/>
      <c r="G103" s="26"/>
      <c r="H103" s="156"/>
    </row>
    <row r="104" spans="1:8" ht="11.25" customHeight="1">
      <c r="A104" s="27"/>
      <c r="B104" s="26"/>
      <c r="C104" s="28"/>
      <c r="D104" s="154"/>
      <c r="E104" s="28"/>
      <c r="F104" s="155"/>
      <c r="G104" s="26"/>
      <c r="H104" s="156"/>
    </row>
    <row r="105" spans="1:8" ht="11.25" customHeight="1">
      <c r="A105" s="27"/>
      <c r="B105" s="26"/>
      <c r="C105" s="28"/>
      <c r="D105" s="154"/>
      <c r="E105" s="28"/>
      <c r="F105" s="155"/>
      <c r="G105" s="26"/>
      <c r="H105" s="156"/>
    </row>
    <row r="106" spans="1:8" ht="11.25" customHeight="1">
      <c r="A106" s="27"/>
      <c r="B106" s="26"/>
      <c r="C106" s="28"/>
      <c r="D106" s="154"/>
      <c r="E106" s="28"/>
      <c r="F106" s="155"/>
      <c r="G106" s="26"/>
      <c r="H106" s="156"/>
    </row>
    <row r="107" spans="1:8" ht="11.25" customHeight="1">
      <c r="A107" s="27"/>
      <c r="B107" s="26"/>
      <c r="C107" s="28"/>
      <c r="D107" s="154"/>
      <c r="E107" s="28"/>
      <c r="F107" s="155"/>
      <c r="G107" s="26"/>
      <c r="H107" s="156"/>
    </row>
    <row r="108" spans="1:8" ht="11.25" customHeight="1">
      <c r="A108" s="27"/>
      <c r="B108" s="26"/>
      <c r="C108" s="28"/>
      <c r="D108" s="154"/>
      <c r="E108" s="28"/>
      <c r="F108" s="155"/>
      <c r="G108" s="26"/>
      <c r="H108" s="156"/>
    </row>
    <row r="109" spans="1:8" ht="11.25" customHeight="1">
      <c r="A109" s="27"/>
      <c r="B109" s="26"/>
      <c r="C109" s="28"/>
      <c r="D109" s="154"/>
      <c r="E109" s="28"/>
      <c r="F109" s="155"/>
      <c r="G109" s="26"/>
      <c r="H109" s="156"/>
    </row>
    <row r="110" spans="1:8" ht="11.25" customHeight="1">
      <c r="A110" s="27"/>
      <c r="B110" s="26"/>
      <c r="C110" s="28"/>
      <c r="D110" s="154"/>
      <c r="E110" s="28"/>
      <c r="F110" s="155"/>
      <c r="G110" s="26"/>
      <c r="H110" s="156"/>
    </row>
    <row r="111" spans="1:8" ht="11.25" customHeight="1">
      <c r="A111" s="27"/>
      <c r="B111" s="26"/>
      <c r="C111" s="28"/>
      <c r="D111" s="154"/>
      <c r="E111" s="28"/>
      <c r="F111" s="155"/>
      <c r="G111" s="26"/>
      <c r="H111" s="156"/>
    </row>
    <row r="112" spans="1:8" ht="11.25" customHeight="1">
      <c r="A112" s="27"/>
      <c r="B112" s="26"/>
      <c r="C112" s="28"/>
      <c r="D112" s="154"/>
      <c r="E112" s="28"/>
      <c r="F112" s="155"/>
      <c r="G112" s="26"/>
      <c r="H112" s="156"/>
    </row>
    <row r="113" spans="1:8" ht="11.25" customHeight="1">
      <c r="A113" s="27"/>
      <c r="B113" s="26"/>
      <c r="C113" s="28"/>
      <c r="D113" s="154"/>
      <c r="E113" s="28"/>
      <c r="F113" s="155"/>
      <c r="G113" s="26"/>
      <c r="H113" s="156"/>
    </row>
    <row r="114" spans="1:8" ht="11.25" customHeight="1">
      <c r="A114" s="27"/>
      <c r="B114" s="26"/>
      <c r="C114" s="28"/>
      <c r="D114" s="154"/>
      <c r="E114" s="28"/>
      <c r="F114" s="155"/>
      <c r="G114" s="26"/>
      <c r="H114" s="156"/>
    </row>
    <row r="115" spans="1:8" ht="11.25" customHeight="1">
      <c r="A115" s="27"/>
      <c r="B115" s="26"/>
      <c r="C115" s="28"/>
      <c r="D115" s="154"/>
      <c r="E115" s="28"/>
      <c r="F115" s="155"/>
      <c r="G115" s="26"/>
      <c r="H115" s="156"/>
    </row>
    <row r="116" spans="1:8" ht="11.25" customHeight="1">
      <c r="A116" s="27"/>
      <c r="B116" s="26"/>
      <c r="C116" s="28"/>
      <c r="D116" s="154"/>
      <c r="E116" s="28"/>
      <c r="F116" s="155"/>
      <c r="G116" s="26"/>
      <c r="H116" s="156"/>
    </row>
    <row r="117" spans="1:8" ht="11.25" customHeight="1">
      <c r="A117" s="27"/>
      <c r="B117" s="26"/>
      <c r="C117" s="28"/>
      <c r="D117" s="154"/>
      <c r="E117" s="28"/>
      <c r="F117" s="155"/>
      <c r="G117" s="26"/>
      <c r="H117" s="156"/>
    </row>
    <row r="118" spans="1:8" ht="11.25" customHeight="1">
      <c r="A118" s="27"/>
      <c r="B118" s="26"/>
      <c r="C118" s="28"/>
      <c r="D118" s="154"/>
      <c r="E118" s="28"/>
      <c r="F118" s="155"/>
      <c r="G118" s="26"/>
      <c r="H118" s="156"/>
    </row>
    <row r="119" spans="1:8" ht="11.25" customHeight="1">
      <c r="A119" s="27"/>
      <c r="B119" s="26"/>
      <c r="C119" s="28"/>
      <c r="D119" s="154"/>
      <c r="E119" s="28"/>
      <c r="F119" s="155"/>
      <c r="G119" s="26"/>
      <c r="H119" s="156"/>
    </row>
    <row r="120" spans="1:8" ht="11.25" customHeight="1">
      <c r="A120" s="27"/>
      <c r="B120" s="26"/>
      <c r="C120" s="28"/>
      <c r="D120" s="154"/>
      <c r="E120" s="28"/>
      <c r="F120" s="155"/>
      <c r="G120" s="26"/>
      <c r="H120" s="156"/>
    </row>
    <row r="121" spans="1:8" ht="11.25" customHeight="1">
      <c r="A121" s="27"/>
      <c r="B121" s="26"/>
      <c r="C121" s="28"/>
      <c r="D121" s="154"/>
      <c r="E121" s="28"/>
      <c r="F121" s="155"/>
      <c r="G121" s="26"/>
      <c r="H121" s="156"/>
    </row>
    <row r="122" spans="1:8" ht="11.25" customHeight="1">
      <c r="A122" s="27"/>
      <c r="B122" s="26"/>
      <c r="C122" s="28"/>
      <c r="D122" s="154"/>
      <c r="E122" s="28"/>
      <c r="F122" s="155"/>
      <c r="G122" s="26"/>
      <c r="H122" s="156"/>
    </row>
    <row r="123" spans="1:8" ht="11.25" customHeight="1">
      <c r="A123" s="27"/>
      <c r="B123" s="26"/>
      <c r="C123" s="28"/>
      <c r="D123" s="154"/>
      <c r="E123" s="28"/>
      <c r="F123" s="155"/>
      <c r="G123" s="26"/>
      <c r="H123" s="156"/>
    </row>
    <row r="124" spans="1:8" ht="11.25" customHeight="1">
      <c r="A124" s="27"/>
      <c r="B124" s="26"/>
      <c r="C124" s="28"/>
      <c r="D124" s="154"/>
      <c r="E124" s="28"/>
      <c r="F124" s="155"/>
      <c r="G124" s="26"/>
      <c r="H124" s="156"/>
    </row>
    <row r="125" spans="1:8" ht="11.25" customHeight="1">
      <c r="A125" s="27"/>
      <c r="B125" s="26"/>
      <c r="C125" s="28"/>
      <c r="D125" s="154"/>
      <c r="E125" s="28"/>
      <c r="F125" s="155"/>
      <c r="G125" s="26"/>
      <c r="H125" s="156"/>
    </row>
    <row r="126" spans="1:8" ht="11.25" customHeight="1">
      <c r="A126" s="27"/>
      <c r="B126" s="26"/>
      <c r="C126" s="157"/>
      <c r="D126" s="158"/>
      <c r="E126" s="157"/>
      <c r="F126" s="159"/>
      <c r="G126" s="26"/>
      <c r="H126" s="156"/>
    </row>
    <row r="127" spans="1:8" ht="11.25" customHeight="1">
      <c r="A127" s="29"/>
      <c r="B127" s="30"/>
      <c r="C127" s="31"/>
      <c r="D127" s="160"/>
      <c r="E127" s="31"/>
      <c r="F127" s="161"/>
      <c r="G127" s="26"/>
      <c r="H127" s="156"/>
    </row>
    <row r="128" spans="1:8" ht="11.25" customHeight="1">
      <c r="A128" s="32"/>
      <c r="B128" s="30"/>
      <c r="C128" s="31"/>
      <c r="D128" s="160"/>
      <c r="E128" s="31"/>
      <c r="F128" s="161"/>
      <c r="G128" s="26"/>
      <c r="H128" s="156"/>
    </row>
    <row r="129" spans="1:8" ht="11.25" customHeight="1">
      <c r="A129" s="32"/>
      <c r="B129" s="30"/>
      <c r="C129" s="31"/>
      <c r="D129" s="160"/>
      <c r="E129" s="31"/>
      <c r="F129" s="162"/>
      <c r="G129" s="26"/>
      <c r="H129" s="156"/>
    </row>
    <row r="130" spans="1:8" ht="11.25" customHeight="1">
      <c r="A130" s="29"/>
      <c r="B130" s="30"/>
      <c r="C130" s="163"/>
      <c r="D130" s="164"/>
      <c r="E130" s="165"/>
      <c r="F130" s="166"/>
      <c r="G130" s="26"/>
      <c r="H130" s="156"/>
    </row>
    <row r="131" spans="1:8" ht="11.25" customHeight="1">
      <c r="A131" s="29"/>
      <c r="B131" s="30"/>
      <c r="C131" s="33"/>
      <c r="D131" s="167"/>
      <c r="E131" s="33"/>
      <c r="F131" s="168"/>
      <c r="G131" s="26"/>
      <c r="H131" s="156"/>
    </row>
    <row r="132" spans="1:8" ht="11.25" customHeight="1">
      <c r="A132" s="29"/>
      <c r="B132" s="30"/>
      <c r="C132" s="33"/>
      <c r="D132" s="167"/>
      <c r="E132" s="31"/>
      <c r="F132" s="169"/>
      <c r="G132" s="26"/>
      <c r="H132" s="156"/>
    </row>
    <row r="133" spans="1:8" ht="11.25" customHeight="1">
      <c r="A133" s="29"/>
      <c r="B133" s="30"/>
      <c r="C133" s="31"/>
      <c r="D133" s="160"/>
      <c r="E133" s="31"/>
      <c r="F133" s="169"/>
      <c r="G133" s="26"/>
      <c r="H133" s="156"/>
    </row>
    <row r="134" spans="1:8" ht="11.25" customHeight="1">
      <c r="A134" s="29"/>
      <c r="B134" s="30"/>
      <c r="C134" s="31"/>
      <c r="D134" s="160"/>
      <c r="E134" s="31"/>
      <c r="F134" s="169"/>
      <c r="G134" s="26"/>
      <c r="H134" s="156"/>
    </row>
    <row r="135" spans="1:8" ht="11.25" customHeight="1">
      <c r="A135" s="32"/>
      <c r="B135" s="30"/>
      <c r="C135" s="31"/>
      <c r="D135" s="160"/>
      <c r="E135" s="31"/>
      <c r="F135" s="162"/>
      <c r="G135" s="26"/>
      <c r="H135" s="156"/>
    </row>
    <row r="136" spans="1:8" ht="11.25" customHeight="1">
      <c r="A136" s="29"/>
      <c r="B136" s="30"/>
      <c r="C136" s="33"/>
      <c r="D136" s="167"/>
      <c r="E136" s="33"/>
      <c r="F136" s="170"/>
      <c r="G136" s="26"/>
      <c r="H136" s="156"/>
    </row>
    <row r="137" spans="1:8" ht="11.25" customHeight="1">
      <c r="A137" s="29"/>
      <c r="B137" s="30"/>
      <c r="C137" s="31"/>
      <c r="D137" s="160"/>
      <c r="E137" s="31"/>
      <c r="F137" s="162"/>
      <c r="G137" s="26"/>
      <c r="H137" s="156"/>
    </row>
    <row r="138" spans="1:8" ht="11.25" customHeight="1">
      <c r="A138" s="29"/>
      <c r="B138" s="30"/>
      <c r="C138" s="31"/>
      <c r="D138" s="160"/>
      <c r="E138" s="31"/>
      <c r="F138" s="162"/>
      <c r="G138" s="26"/>
      <c r="H138" s="156"/>
    </row>
    <row r="139" spans="1:8" ht="11.25" customHeight="1">
      <c r="A139" s="29"/>
      <c r="B139" s="30"/>
      <c r="C139" s="31"/>
      <c r="D139" s="160"/>
      <c r="E139" s="31"/>
      <c r="F139" s="162"/>
      <c r="G139" s="26"/>
      <c r="H139" s="156"/>
    </row>
    <row r="140" spans="1:8" ht="11.25" customHeight="1">
      <c r="A140" s="32"/>
      <c r="B140" s="30"/>
      <c r="C140" s="31"/>
      <c r="D140" s="160"/>
      <c r="E140" s="31"/>
      <c r="F140" s="161"/>
      <c r="G140" s="26"/>
      <c r="H140" s="156"/>
    </row>
    <row r="141" spans="1:8" ht="11.25" customHeight="1">
      <c r="A141" s="29"/>
      <c r="B141" s="30"/>
      <c r="C141" s="163"/>
      <c r="D141" s="164"/>
      <c r="E141" s="28"/>
      <c r="F141" s="166"/>
      <c r="G141" s="26"/>
      <c r="H141" s="156"/>
    </row>
    <row r="142" spans="1:8" ht="11.25" customHeight="1">
      <c r="A142" s="29"/>
      <c r="B142" s="30"/>
      <c r="C142" s="33"/>
      <c r="D142" s="167"/>
      <c r="E142" s="31"/>
      <c r="F142" s="162"/>
      <c r="G142" s="26"/>
      <c r="H142" s="156"/>
    </row>
    <row r="143" spans="1:8" ht="11.25" customHeight="1">
      <c r="A143" s="29"/>
      <c r="B143" s="30"/>
      <c r="C143" s="31"/>
      <c r="D143" s="160"/>
      <c r="E143" s="31"/>
      <c r="F143" s="162"/>
      <c r="G143" s="26"/>
      <c r="H143" s="156"/>
    </row>
    <row r="144" spans="1:8" ht="11.25" customHeight="1">
      <c r="A144" s="29"/>
      <c r="B144" s="30"/>
      <c r="C144" s="31"/>
      <c r="D144" s="160"/>
      <c r="E144" s="31"/>
      <c r="F144" s="162"/>
      <c r="G144" s="26"/>
      <c r="H144" s="156"/>
    </row>
    <row r="145" spans="1:8" ht="11.25" customHeight="1">
      <c r="A145" s="29"/>
      <c r="B145" s="30"/>
      <c r="C145" s="31"/>
      <c r="D145" s="160"/>
      <c r="E145" s="171"/>
      <c r="F145" s="161"/>
      <c r="G145" s="31"/>
      <c r="H145" s="156"/>
    </row>
    <row r="146" spans="1:9" ht="11.25" customHeight="1">
      <c r="A146" s="172"/>
      <c r="B146" s="173"/>
      <c r="C146" s="174"/>
      <c r="D146" s="175"/>
      <c r="E146" s="174"/>
      <c r="F146" s="176"/>
      <c r="G146" s="177"/>
      <c r="H146" s="178"/>
      <c r="I146" s="151"/>
    </row>
    <row r="147" spans="1:9" ht="11.25" customHeight="1">
      <c r="A147" s="29"/>
      <c r="B147" s="179"/>
      <c r="C147" s="180"/>
      <c r="D147" s="167"/>
      <c r="E147" s="179"/>
      <c r="F147" s="180"/>
      <c r="G147" s="167"/>
      <c r="H147" s="167"/>
      <c r="I147" s="151"/>
    </row>
    <row r="148" spans="1:9" ht="11.25" customHeight="1">
      <c r="A148" s="29"/>
      <c r="B148" s="181"/>
      <c r="C148" s="182"/>
      <c r="D148" s="160"/>
      <c r="E148" s="181"/>
      <c r="F148" s="183"/>
      <c r="G148" s="184"/>
      <c r="H148" s="185"/>
      <c r="I148" s="151"/>
    </row>
    <row r="149" spans="1:8" ht="11.25" customHeight="1">
      <c r="A149" s="29"/>
      <c r="B149" s="181"/>
      <c r="C149" s="182"/>
      <c r="D149" s="160"/>
      <c r="E149" s="181"/>
      <c r="F149" s="183"/>
      <c r="G149" s="184"/>
      <c r="H149" s="185"/>
    </row>
    <row r="150" spans="1:8" ht="11.25" customHeight="1">
      <c r="A150" s="29"/>
      <c r="B150" s="186"/>
      <c r="C150" s="31"/>
      <c r="D150" s="160"/>
      <c r="E150" s="186"/>
      <c r="F150" s="187"/>
      <c r="G150" s="161"/>
      <c r="H150" s="188"/>
    </row>
    <row r="151" spans="1:8" ht="11.25" customHeight="1">
      <c r="A151" s="59"/>
      <c r="B151" s="60"/>
      <c r="C151" s="61"/>
      <c r="D151" s="62"/>
      <c r="E151" s="63"/>
      <c r="F151" s="64"/>
      <c r="G151" s="107"/>
      <c r="H151" s="60"/>
    </row>
    <row r="152" spans="1:8" ht="11.25" customHeight="1">
      <c r="A152" s="59"/>
      <c r="B152" s="60"/>
      <c r="C152" s="61"/>
      <c r="D152" s="62"/>
      <c r="E152" s="63"/>
      <c r="F152" s="64"/>
      <c r="G152" s="107"/>
      <c r="H152" s="60"/>
    </row>
    <row r="153" spans="1:8" ht="11.25" customHeight="1">
      <c r="A153" s="59"/>
      <c r="B153" s="60"/>
      <c r="C153" s="61"/>
      <c r="D153" s="62"/>
      <c r="E153" s="63"/>
      <c r="F153" s="64"/>
      <c r="G153" s="107"/>
      <c r="H153" s="60"/>
    </row>
    <row r="154" spans="1:8" ht="11.25" customHeight="1">
      <c r="A154" s="59"/>
      <c r="B154" s="60"/>
      <c r="C154" s="61"/>
      <c r="D154" s="62"/>
      <c r="E154" s="63"/>
      <c r="F154" s="64"/>
      <c r="G154" s="107"/>
      <c r="H154" s="60"/>
    </row>
    <row r="155" spans="1:8" ht="11.25" customHeight="1">
      <c r="A155" s="59"/>
      <c r="B155" s="60"/>
      <c r="C155" s="61"/>
      <c r="D155" s="62"/>
      <c r="E155" s="63"/>
      <c r="F155" s="64"/>
      <c r="G155" s="107"/>
      <c r="H155" s="60"/>
    </row>
    <row r="156" spans="1:8" ht="11.25" customHeight="1">
      <c r="A156" s="59"/>
      <c r="B156" s="60"/>
      <c r="C156" s="61"/>
      <c r="D156" s="62"/>
      <c r="E156" s="63"/>
      <c r="F156" s="64"/>
      <c r="G156" s="107"/>
      <c r="H156" s="60"/>
    </row>
    <row r="157" spans="1:8" ht="11.25" customHeight="1">
      <c r="A157" s="59"/>
      <c r="B157" s="60"/>
      <c r="C157" s="61"/>
      <c r="D157" s="62"/>
      <c r="E157" s="63"/>
      <c r="F157" s="64"/>
      <c r="G157" s="107"/>
      <c r="H157" s="60"/>
    </row>
    <row r="158" spans="1:8" ht="11.25" customHeight="1">
      <c r="A158" s="59"/>
      <c r="B158" s="60"/>
      <c r="C158" s="61"/>
      <c r="D158" s="62"/>
      <c r="E158" s="63"/>
      <c r="F158" s="64"/>
      <c r="G158" s="107"/>
      <c r="H158" s="60"/>
    </row>
    <row r="159" spans="1:8" ht="11.25" customHeight="1">
      <c r="A159" s="59"/>
      <c r="B159" s="60"/>
      <c r="C159" s="61"/>
      <c r="D159" s="62"/>
      <c r="E159" s="63"/>
      <c r="F159" s="64"/>
      <c r="G159" s="107"/>
      <c r="H159" s="60"/>
    </row>
    <row r="160" spans="1:8" ht="11.25" customHeight="1">
      <c r="A160" s="59"/>
      <c r="B160" s="60"/>
      <c r="C160" s="61"/>
      <c r="D160" s="62"/>
      <c r="E160" s="63"/>
      <c r="F160" s="64"/>
      <c r="G160" s="107"/>
      <c r="H160" s="60"/>
    </row>
    <row r="161" spans="1:8" ht="11.25" customHeight="1">
      <c r="A161" s="59"/>
      <c r="B161" s="60"/>
      <c r="C161" s="61"/>
      <c r="D161" s="62"/>
      <c r="E161" s="63"/>
      <c r="F161" s="64"/>
      <c r="G161" s="107"/>
      <c r="H161" s="60"/>
    </row>
    <row r="162" spans="1:8" ht="11.25" customHeight="1">
      <c r="A162" s="59"/>
      <c r="B162" s="60"/>
      <c r="C162" s="61"/>
      <c r="D162" s="62"/>
      <c r="E162" s="63"/>
      <c r="F162" s="64"/>
      <c r="G162" s="107"/>
      <c r="H162" s="60"/>
    </row>
    <row r="163" spans="1:8" ht="11.25" customHeight="1">
      <c r="A163" s="59"/>
      <c r="B163" s="60"/>
      <c r="C163" s="61"/>
      <c r="D163" s="62"/>
      <c r="E163" s="63"/>
      <c r="F163" s="64"/>
      <c r="G163" s="107"/>
      <c r="H163" s="60"/>
    </row>
    <row r="164" spans="1:8" ht="11.25" customHeight="1">
      <c r="A164" s="59"/>
      <c r="B164" s="60"/>
      <c r="C164" s="61"/>
      <c r="D164" s="62"/>
      <c r="E164" s="63"/>
      <c r="F164" s="64"/>
      <c r="G164" s="107"/>
      <c r="H164" s="60"/>
    </row>
    <row r="165" spans="1:8" ht="11.25" customHeight="1">
      <c r="A165" s="59"/>
      <c r="B165" s="60"/>
      <c r="C165" s="61"/>
      <c r="D165" s="62"/>
      <c r="E165" s="63"/>
      <c r="F165" s="64"/>
      <c r="G165" s="107"/>
      <c r="H165" s="60"/>
    </row>
    <row r="166" spans="1:8" ht="11.25" customHeight="1">
      <c r="A166" s="59"/>
      <c r="B166" s="60"/>
      <c r="C166" s="61"/>
      <c r="D166" s="62"/>
      <c r="E166" s="63"/>
      <c r="F166" s="64"/>
      <c r="G166" s="107"/>
      <c r="H166" s="60"/>
    </row>
    <row r="167" spans="1:8" ht="11.25" customHeight="1">
      <c r="A167" s="59"/>
      <c r="B167" s="60"/>
      <c r="C167" s="61"/>
      <c r="D167" s="62"/>
      <c r="E167" s="63"/>
      <c r="F167" s="64"/>
      <c r="G167" s="107"/>
      <c r="H167" s="60"/>
    </row>
    <row r="168" spans="1:8" ht="11.25" customHeight="1">
      <c r="A168" s="59"/>
      <c r="B168" s="60"/>
      <c r="C168" s="61"/>
      <c r="D168" s="62"/>
      <c r="E168" s="63"/>
      <c r="F168" s="64"/>
      <c r="G168" s="107"/>
      <c r="H168" s="60"/>
    </row>
    <row r="169" spans="1:8" ht="11.25" customHeight="1">
      <c r="A169" s="59"/>
      <c r="B169" s="60"/>
      <c r="C169" s="61"/>
      <c r="D169" s="62"/>
      <c r="E169" s="63"/>
      <c r="F169" s="64"/>
      <c r="G169" s="107"/>
      <c r="H169" s="60"/>
    </row>
    <row r="170" spans="1:8" ht="11.25" customHeight="1">
      <c r="A170" s="59"/>
      <c r="B170" s="60"/>
      <c r="C170" s="61"/>
      <c r="D170" s="62"/>
      <c r="E170" s="63"/>
      <c r="F170" s="64"/>
      <c r="G170" s="107"/>
      <c r="H170" s="60"/>
    </row>
    <row r="171" spans="1:8" ht="11.25" customHeight="1">
      <c r="A171" s="59"/>
      <c r="B171" s="60"/>
      <c r="C171" s="61"/>
      <c r="D171" s="62"/>
      <c r="E171" s="63"/>
      <c r="F171" s="64"/>
      <c r="G171" s="107"/>
      <c r="H171" s="60"/>
    </row>
    <row r="172" spans="1:8" ht="11.25" customHeight="1">
      <c r="A172" s="59"/>
      <c r="B172" s="60"/>
      <c r="C172" s="61"/>
      <c r="D172" s="62"/>
      <c r="E172" s="63"/>
      <c r="F172" s="64"/>
      <c r="G172" s="107"/>
      <c r="H172" s="60"/>
    </row>
    <row r="173" spans="1:8" ht="11.25" customHeight="1">
      <c r="A173" s="59"/>
      <c r="B173" s="60"/>
      <c r="C173" s="61"/>
      <c r="D173" s="62"/>
      <c r="E173" s="63"/>
      <c r="F173" s="64"/>
      <c r="G173" s="107"/>
      <c r="H173" s="60"/>
    </row>
    <row r="174" spans="1:8" ht="11.25" customHeight="1">
      <c r="A174" s="59"/>
      <c r="B174" s="60"/>
      <c r="C174" s="61"/>
      <c r="D174" s="62"/>
      <c r="E174" s="63"/>
      <c r="F174" s="64"/>
      <c r="G174" s="107"/>
      <c r="H174" s="60"/>
    </row>
    <row r="175" spans="1:8" ht="11.25" customHeight="1">
      <c r="A175" s="59"/>
      <c r="B175" s="60"/>
      <c r="C175" s="61"/>
      <c r="D175" s="62"/>
      <c r="E175" s="63"/>
      <c r="F175" s="64"/>
      <c r="G175" s="107"/>
      <c r="H175" s="60"/>
    </row>
    <row r="176" spans="1:8" ht="11.25" customHeight="1">
      <c r="A176" s="59"/>
      <c r="B176" s="60"/>
      <c r="C176" s="61"/>
      <c r="D176" s="62"/>
      <c r="E176" s="63"/>
      <c r="F176" s="64"/>
      <c r="G176" s="107"/>
      <c r="H176" s="60"/>
    </row>
    <row r="177" spans="1:8" ht="11.25" customHeight="1">
      <c r="A177" s="59"/>
      <c r="B177" s="60"/>
      <c r="C177" s="61"/>
      <c r="D177" s="62"/>
      <c r="E177" s="63"/>
      <c r="F177" s="64"/>
      <c r="G177" s="107"/>
      <c r="H177" s="60"/>
    </row>
    <row r="178" spans="1:8" ht="11.25" customHeight="1">
      <c r="A178" s="59"/>
      <c r="B178" s="60"/>
      <c r="C178" s="61"/>
      <c r="D178" s="62"/>
      <c r="E178" s="63"/>
      <c r="F178" s="64"/>
      <c r="G178" s="107"/>
      <c r="H178" s="60"/>
    </row>
    <row r="179" spans="1:8" ht="11.25" customHeight="1">
      <c r="A179" s="59"/>
      <c r="B179" s="60"/>
      <c r="C179" s="61"/>
      <c r="D179" s="62"/>
      <c r="E179" s="63"/>
      <c r="F179" s="64"/>
      <c r="G179" s="107"/>
      <c r="H179" s="60"/>
    </row>
    <row r="180" spans="1:8" ht="11.25" customHeight="1">
      <c r="A180" s="59"/>
      <c r="B180" s="60"/>
      <c r="C180" s="61"/>
      <c r="D180" s="62"/>
      <c r="E180" s="63"/>
      <c r="F180" s="64"/>
      <c r="G180" s="107"/>
      <c r="H180" s="60"/>
    </row>
    <row r="181" spans="1:8" ht="11.25" customHeight="1">
      <c r="A181" s="59"/>
      <c r="B181" s="60"/>
      <c r="C181" s="61"/>
      <c r="D181" s="62"/>
      <c r="E181" s="63"/>
      <c r="F181" s="64"/>
      <c r="G181" s="107"/>
      <c r="H181" s="60"/>
    </row>
    <row r="182" spans="1:8" ht="11.25" customHeight="1">
      <c r="A182" s="59"/>
      <c r="B182" s="60"/>
      <c r="C182" s="61"/>
      <c r="D182" s="62"/>
      <c r="E182" s="63"/>
      <c r="F182" s="64"/>
      <c r="G182" s="107"/>
      <c r="H182" s="60"/>
    </row>
    <row r="183" spans="1:8" ht="11.25" customHeight="1">
      <c r="A183" s="59"/>
      <c r="B183" s="60"/>
      <c r="C183" s="61"/>
      <c r="D183" s="62"/>
      <c r="E183" s="63"/>
      <c r="F183" s="64"/>
      <c r="G183" s="107"/>
      <c r="H183" s="60"/>
    </row>
    <row r="184" spans="1:8" ht="11.25" customHeight="1">
      <c r="A184" s="59"/>
      <c r="B184" s="60"/>
      <c r="C184" s="61"/>
      <c r="D184" s="62"/>
      <c r="E184" s="63"/>
      <c r="F184" s="64"/>
      <c r="G184" s="107"/>
      <c r="H184" s="60"/>
    </row>
    <row r="185" spans="1:8" ht="11.25" customHeight="1">
      <c r="A185" s="59"/>
      <c r="B185" s="60"/>
      <c r="C185" s="61"/>
      <c r="D185" s="62"/>
      <c r="E185" s="63"/>
      <c r="F185" s="64"/>
      <c r="G185" s="107"/>
      <c r="H185" s="60"/>
    </row>
    <row r="186" spans="1:8" ht="11.25" customHeight="1">
      <c r="A186" s="59"/>
      <c r="B186" s="60"/>
      <c r="C186" s="61"/>
      <c r="D186" s="62"/>
      <c r="E186" s="63"/>
      <c r="F186" s="64"/>
      <c r="G186" s="107"/>
      <c r="H186" s="60"/>
    </row>
    <row r="187" spans="1:8" ht="11.25" customHeight="1">
      <c r="A187" s="59"/>
      <c r="B187" s="60"/>
      <c r="C187" s="61"/>
      <c r="D187" s="62"/>
      <c r="E187" s="63"/>
      <c r="F187" s="64"/>
      <c r="G187" s="107"/>
      <c r="H187" s="60"/>
    </row>
    <row r="188" spans="1:8" ht="11.25" customHeight="1">
      <c r="A188" s="59"/>
      <c r="B188" s="60"/>
      <c r="C188" s="61"/>
      <c r="D188" s="62"/>
      <c r="E188" s="63"/>
      <c r="F188" s="64"/>
      <c r="G188" s="107"/>
      <c r="H188" s="60"/>
    </row>
    <row r="189" spans="1:8" ht="11.25" customHeight="1">
      <c r="A189" s="59"/>
      <c r="B189" s="60"/>
      <c r="C189" s="61"/>
      <c r="D189" s="62"/>
      <c r="E189" s="63"/>
      <c r="F189" s="64"/>
      <c r="G189" s="107"/>
      <c r="H189" s="60"/>
    </row>
    <row r="190" spans="1:8" ht="11.25" customHeight="1">
      <c r="A190" s="59"/>
      <c r="B190" s="60"/>
      <c r="C190" s="61"/>
      <c r="D190" s="62"/>
      <c r="E190" s="63"/>
      <c r="F190" s="64"/>
      <c r="G190" s="107"/>
      <c r="H190" s="60"/>
    </row>
    <row r="191" spans="1:8" ht="11.25" customHeight="1">
      <c r="A191" s="59"/>
      <c r="B191" s="60"/>
      <c r="C191" s="61"/>
      <c r="D191" s="62"/>
      <c r="E191" s="61"/>
      <c r="F191" s="64"/>
      <c r="G191" s="107"/>
      <c r="H191" s="60"/>
    </row>
    <row r="192" spans="1:8" ht="11.25" customHeight="1">
      <c r="A192" s="59"/>
      <c r="B192" s="70"/>
      <c r="C192" s="61"/>
      <c r="D192" s="62"/>
      <c r="E192" s="63"/>
      <c r="F192" s="64"/>
      <c r="G192" s="107"/>
      <c r="H192" s="60"/>
    </row>
    <row r="193" spans="1:8" ht="11.25" customHeight="1">
      <c r="A193" s="59"/>
      <c r="B193" s="70"/>
      <c r="C193" s="71"/>
      <c r="D193" s="72"/>
      <c r="E193" s="73"/>
      <c r="F193" s="58"/>
      <c r="G193" s="107"/>
      <c r="H193" s="60"/>
    </row>
    <row r="194" spans="1:8" ht="11.25" customHeight="1">
      <c r="A194" s="59"/>
      <c r="B194" s="70"/>
      <c r="C194" s="71"/>
      <c r="D194" s="72"/>
      <c r="E194" s="73"/>
      <c r="F194" s="58"/>
      <c r="G194" s="107"/>
      <c r="H194" s="60"/>
    </row>
    <row r="195" spans="1:8" ht="11.25" customHeight="1">
      <c r="A195" s="69"/>
      <c r="B195" s="70"/>
      <c r="C195" s="71"/>
      <c r="D195" s="72"/>
      <c r="E195" s="73"/>
      <c r="F195" s="58"/>
      <c r="G195" s="107"/>
      <c r="H195" s="60"/>
    </row>
    <row r="196" spans="1:8" ht="11.25" customHeight="1">
      <c r="A196" s="69"/>
      <c r="B196" s="70"/>
      <c r="C196" s="71"/>
      <c r="D196" s="72"/>
      <c r="E196" s="73"/>
      <c r="F196" s="58"/>
      <c r="G196" s="107"/>
      <c r="H196" s="60"/>
    </row>
    <row r="197" spans="1:8" ht="11.25" customHeight="1">
      <c r="A197" s="59"/>
      <c r="B197" s="60"/>
      <c r="C197" s="61"/>
      <c r="D197" s="62"/>
      <c r="E197" s="63"/>
      <c r="F197" s="64"/>
      <c r="G197" s="107"/>
      <c r="H197" s="60"/>
    </row>
    <row r="198" spans="1:8" ht="11.25" customHeight="1">
      <c r="A198" s="59"/>
      <c r="B198" s="60"/>
      <c r="C198" s="61"/>
      <c r="D198" s="62"/>
      <c r="E198" s="63"/>
      <c r="F198" s="64"/>
      <c r="G198" s="107"/>
      <c r="H198" s="60"/>
    </row>
    <row r="199" spans="1:8" ht="11.25" customHeight="1">
      <c r="A199" s="59"/>
      <c r="B199" s="70"/>
      <c r="C199" s="61"/>
      <c r="D199" s="62"/>
      <c r="E199" s="73"/>
      <c r="F199" s="58"/>
      <c r="G199" s="107"/>
      <c r="H199" s="60"/>
    </row>
    <row r="200" spans="1:8" ht="11.25" customHeight="1">
      <c r="A200" s="59"/>
      <c r="B200" s="70"/>
      <c r="C200" s="71"/>
      <c r="D200" s="72"/>
      <c r="E200" s="73"/>
      <c r="F200" s="58"/>
      <c r="G200" s="107"/>
      <c r="H200" s="60"/>
    </row>
    <row r="201" spans="1:8" ht="11.25" customHeight="1">
      <c r="A201" s="69"/>
      <c r="B201" s="60"/>
      <c r="C201" s="65"/>
      <c r="D201" s="66"/>
      <c r="E201" s="67"/>
      <c r="F201" s="68"/>
      <c r="G201" s="107"/>
      <c r="H201" s="60"/>
    </row>
    <row r="202" spans="1:8" ht="11.25" customHeight="1">
      <c r="A202" s="69"/>
      <c r="B202" s="70"/>
      <c r="C202" s="71"/>
      <c r="D202" s="72"/>
      <c r="E202" s="73"/>
      <c r="F202" s="58"/>
      <c r="G202" s="107"/>
      <c r="H202" s="60"/>
    </row>
    <row r="203" spans="1:8" ht="11.25" customHeight="1">
      <c r="A203" s="59"/>
      <c r="B203" s="70"/>
      <c r="C203" s="61"/>
      <c r="D203" s="62"/>
      <c r="E203" s="63"/>
      <c r="F203" s="64"/>
      <c r="G203" s="107"/>
      <c r="H203" s="63"/>
    </row>
    <row r="204" spans="1:8" ht="11.25" customHeight="1">
      <c r="A204" s="59"/>
      <c r="B204" s="104"/>
      <c r="C204" s="63"/>
      <c r="D204" s="64"/>
      <c r="E204" s="67"/>
      <c r="F204" s="68"/>
      <c r="G204" s="78"/>
      <c r="H204" s="63"/>
    </row>
    <row r="205" spans="1:8" ht="11.25" customHeight="1">
      <c r="A205" s="59"/>
      <c r="B205" s="104"/>
      <c r="C205" s="73"/>
      <c r="D205" s="58"/>
      <c r="E205" s="73"/>
      <c r="F205" s="58"/>
      <c r="G205" s="78"/>
      <c r="H205" s="63"/>
    </row>
    <row r="206" spans="1:8" ht="11.25" customHeight="1">
      <c r="A206" s="69"/>
      <c r="B206" s="104"/>
      <c r="C206" s="73"/>
      <c r="D206" s="58"/>
      <c r="E206" s="114"/>
      <c r="F206" s="89"/>
      <c r="G206" s="60"/>
      <c r="H206" s="78"/>
    </row>
    <row r="207" spans="1:8" ht="11.25" customHeight="1">
      <c r="A207" s="69"/>
      <c r="B207" s="104"/>
      <c r="C207" s="73"/>
      <c r="D207" s="58"/>
      <c r="E207" s="88"/>
      <c r="F207" s="89"/>
      <c r="G207" s="78"/>
      <c r="H207" s="63"/>
    </row>
    <row r="208" spans="1:8" ht="11.25" customHeight="1">
      <c r="A208" s="117"/>
      <c r="B208" s="130"/>
      <c r="C208" s="131"/>
      <c r="D208" s="132"/>
      <c r="E208" s="133"/>
      <c r="F208" s="134"/>
      <c r="G208" s="108"/>
      <c r="H208" s="105"/>
    </row>
    <row r="209" spans="1:8" ht="11.25" customHeight="1">
      <c r="A209" s="117"/>
      <c r="B209" s="106"/>
      <c r="C209" s="131"/>
      <c r="D209" s="132"/>
      <c r="E209" s="115"/>
      <c r="F209" s="116"/>
      <c r="G209" s="109"/>
      <c r="H209" s="110"/>
    </row>
    <row r="210" spans="1:8" ht="11.25" customHeight="1">
      <c r="A210" s="59"/>
      <c r="B210" s="105"/>
      <c r="C210" s="67"/>
      <c r="D210" s="68"/>
      <c r="E210" s="135"/>
      <c r="F210" s="127"/>
      <c r="G210" s="8"/>
      <c r="H210" s="111"/>
    </row>
    <row r="211" spans="1:8" ht="11.25" customHeight="1">
      <c r="A211" s="98"/>
      <c r="B211" s="118"/>
      <c r="C211" s="119"/>
      <c r="D211" s="120"/>
      <c r="E211" s="118"/>
      <c r="F211" s="136"/>
      <c r="G211" s="120"/>
      <c r="H211" s="121"/>
    </row>
    <row r="212" spans="1:8" ht="11.25" customHeight="1">
      <c r="A212" s="98"/>
      <c r="B212" s="125"/>
      <c r="C212" s="141"/>
      <c r="D212" s="123"/>
      <c r="E212" s="142"/>
      <c r="F212" s="124"/>
      <c r="G212" s="112"/>
      <c r="H212" s="113"/>
    </row>
    <row r="213" spans="1:8" ht="11.25" customHeight="1">
      <c r="A213" s="59"/>
      <c r="B213" s="143"/>
      <c r="C213" s="129"/>
      <c r="D213" s="144"/>
      <c r="E213" s="143"/>
      <c r="F213" s="129"/>
      <c r="G213" s="145"/>
      <c r="H213" s="146"/>
    </row>
    <row r="214" spans="1:8" ht="11.25" customHeight="1">
      <c r="A214" s="59"/>
      <c r="B214" s="137"/>
      <c r="C214" s="138"/>
      <c r="D214" s="139"/>
      <c r="E214" s="83"/>
      <c r="F214" s="79"/>
      <c r="G214" s="107"/>
      <c r="H214" s="140"/>
    </row>
    <row r="215" spans="1:8" ht="11.25" customHeight="1">
      <c r="A215" s="59"/>
      <c r="B215" s="70"/>
      <c r="C215" s="126"/>
      <c r="D215" s="72"/>
      <c r="E215" s="73"/>
      <c r="F215" s="88"/>
      <c r="G215" s="122"/>
      <c r="H215" s="128"/>
    </row>
    <row r="216" spans="1:8" ht="11.25" customHeight="1">
      <c r="A216" s="59"/>
      <c r="B216" s="70"/>
      <c r="C216" s="126"/>
      <c r="D216" s="72"/>
      <c r="E216" s="73"/>
      <c r="F216" s="88"/>
      <c r="G216" s="122"/>
      <c r="H216" s="128"/>
    </row>
    <row r="217" spans="1:8" ht="11.25" customHeight="1">
      <c r="A217" s="59"/>
      <c r="B217" s="60"/>
      <c r="C217" s="61"/>
      <c r="D217" s="62"/>
      <c r="E217" s="63"/>
      <c r="F217" s="64"/>
      <c r="G217" s="53"/>
      <c r="H217" s="52"/>
    </row>
    <row r="218" spans="1:8" ht="11.25" customHeight="1">
      <c r="A218" s="59"/>
      <c r="B218" s="60"/>
      <c r="C218" s="61"/>
      <c r="D218" s="62"/>
      <c r="E218" s="63"/>
      <c r="F218" s="64"/>
      <c r="G218" s="53"/>
      <c r="H218" s="52"/>
    </row>
    <row r="219" spans="1:8" ht="11.25" customHeight="1">
      <c r="A219" s="59"/>
      <c r="B219" s="60"/>
      <c r="C219" s="61"/>
      <c r="D219" s="62"/>
      <c r="E219" s="63"/>
      <c r="F219" s="64"/>
      <c r="G219" s="53"/>
      <c r="H219" s="52"/>
    </row>
    <row r="220" spans="1:8" ht="11.25" customHeight="1">
      <c r="A220" s="59"/>
      <c r="B220" s="60"/>
      <c r="C220" s="61"/>
      <c r="D220" s="62"/>
      <c r="E220" s="63"/>
      <c r="F220" s="64"/>
      <c r="G220" s="53"/>
      <c r="H220" s="52"/>
    </row>
    <row r="221" spans="1:8" ht="11.25" customHeight="1">
      <c r="A221" s="59"/>
      <c r="B221" s="60"/>
      <c r="C221" s="61"/>
      <c r="D221" s="62"/>
      <c r="E221" s="63"/>
      <c r="F221" s="64"/>
      <c r="G221" s="53"/>
      <c r="H221" s="52"/>
    </row>
    <row r="222" spans="1:8" ht="11.25" customHeight="1">
      <c r="A222" s="59"/>
      <c r="B222" s="60"/>
      <c r="C222" s="61"/>
      <c r="D222" s="62"/>
      <c r="E222" s="63"/>
      <c r="F222" s="64"/>
      <c r="G222" s="53"/>
      <c r="H222" s="52"/>
    </row>
    <row r="223" spans="1:8" ht="11.25" customHeight="1">
      <c r="A223" s="59"/>
      <c r="B223" s="60"/>
      <c r="C223" s="61"/>
      <c r="D223" s="62"/>
      <c r="E223" s="63"/>
      <c r="F223" s="64"/>
      <c r="G223" s="53"/>
      <c r="H223" s="52"/>
    </row>
    <row r="224" spans="1:8" ht="11.25" customHeight="1">
      <c r="A224" s="59"/>
      <c r="B224" s="60"/>
      <c r="C224" s="61"/>
      <c r="D224" s="62"/>
      <c r="E224" s="63"/>
      <c r="F224" s="64"/>
      <c r="G224" s="53"/>
      <c r="H224" s="52"/>
    </row>
    <row r="225" spans="1:8" ht="11.25" customHeight="1">
      <c r="A225" s="59"/>
      <c r="B225" s="60"/>
      <c r="C225" s="61"/>
      <c r="D225" s="62"/>
      <c r="E225" s="63"/>
      <c r="F225" s="64"/>
      <c r="G225" s="53"/>
      <c r="H225" s="52"/>
    </row>
    <row r="226" spans="1:8" ht="11.25" customHeight="1">
      <c r="A226" s="59"/>
      <c r="B226" s="60"/>
      <c r="C226" s="61"/>
      <c r="D226" s="62"/>
      <c r="E226" s="63"/>
      <c r="F226" s="64"/>
      <c r="G226" s="53"/>
      <c r="H226" s="52"/>
    </row>
    <row r="227" spans="1:8" ht="11.25" customHeight="1">
      <c r="A227" s="59"/>
      <c r="B227" s="60"/>
      <c r="C227" s="61"/>
      <c r="D227" s="62"/>
      <c r="E227" s="63"/>
      <c r="F227" s="64"/>
      <c r="G227" s="53"/>
      <c r="H227" s="52"/>
    </row>
    <row r="228" spans="1:8" ht="11.25" customHeight="1">
      <c r="A228" s="59"/>
      <c r="B228" s="60"/>
      <c r="C228" s="61"/>
      <c r="D228" s="62"/>
      <c r="E228" s="63"/>
      <c r="F228" s="64"/>
      <c r="G228" s="53"/>
      <c r="H228" s="52"/>
    </row>
    <row r="229" spans="1:8" ht="11.25" customHeight="1">
      <c r="A229" s="59"/>
      <c r="B229" s="60"/>
      <c r="C229" s="61"/>
      <c r="D229" s="62"/>
      <c r="E229" s="63"/>
      <c r="F229" s="64"/>
      <c r="G229" s="53"/>
      <c r="H229" s="52"/>
    </row>
    <row r="230" spans="1:8" ht="11.25" customHeight="1">
      <c r="A230" s="59"/>
      <c r="B230" s="60"/>
      <c r="C230" s="61"/>
      <c r="D230" s="62"/>
      <c r="E230" s="63"/>
      <c r="F230" s="64"/>
      <c r="G230" s="53"/>
      <c r="H230" s="52"/>
    </row>
    <row r="231" spans="1:8" ht="11.25" customHeight="1">
      <c r="A231" s="59"/>
      <c r="B231" s="60"/>
      <c r="C231" s="61"/>
      <c r="D231" s="62"/>
      <c r="E231" s="63"/>
      <c r="F231" s="64"/>
      <c r="G231" s="53"/>
      <c r="H231" s="52"/>
    </row>
    <row r="232" spans="1:8" ht="11.25" customHeight="1">
      <c r="A232" s="59"/>
      <c r="B232" s="60"/>
      <c r="C232" s="61"/>
      <c r="D232" s="62"/>
      <c r="E232" s="63"/>
      <c r="F232" s="64"/>
      <c r="G232" s="53"/>
      <c r="H232" s="52"/>
    </row>
    <row r="233" spans="1:8" ht="11.25" customHeight="1">
      <c r="A233" s="59"/>
      <c r="B233" s="60"/>
      <c r="C233" s="61"/>
      <c r="D233" s="62"/>
      <c r="E233" s="63"/>
      <c r="F233" s="64"/>
      <c r="G233" s="53"/>
      <c r="H233" s="52"/>
    </row>
    <row r="234" spans="1:8" ht="11.25" customHeight="1">
      <c r="A234" s="59"/>
      <c r="B234" s="60"/>
      <c r="C234" s="61"/>
      <c r="D234" s="62"/>
      <c r="E234" s="63"/>
      <c r="F234" s="64"/>
      <c r="G234" s="53"/>
      <c r="H234" s="52"/>
    </row>
    <row r="235" spans="1:8" ht="11.25" customHeight="1">
      <c r="A235" s="59"/>
      <c r="B235" s="60"/>
      <c r="C235" s="61"/>
      <c r="D235" s="62"/>
      <c r="E235" s="63"/>
      <c r="F235" s="64"/>
      <c r="G235" s="53"/>
      <c r="H235" s="52"/>
    </row>
    <row r="236" spans="1:8" ht="11.25" customHeight="1">
      <c r="A236" s="59"/>
      <c r="B236" s="60"/>
      <c r="C236" s="61"/>
      <c r="D236" s="62"/>
      <c r="E236" s="63"/>
      <c r="F236" s="64"/>
      <c r="G236" s="53"/>
      <c r="H236" s="52"/>
    </row>
    <row r="237" spans="1:8" ht="11.25" customHeight="1">
      <c r="A237" s="59"/>
      <c r="B237" s="60"/>
      <c r="C237" s="61"/>
      <c r="D237" s="62"/>
      <c r="E237" s="63"/>
      <c r="F237" s="64"/>
      <c r="G237" s="53"/>
      <c r="H237" s="52"/>
    </row>
    <row r="238" spans="1:8" ht="11.25" customHeight="1">
      <c r="A238" s="59"/>
      <c r="B238" s="60"/>
      <c r="C238" s="61"/>
      <c r="D238" s="62"/>
      <c r="E238" s="63"/>
      <c r="F238" s="64"/>
      <c r="G238" s="53"/>
      <c r="H238" s="52"/>
    </row>
    <row r="239" spans="1:8" ht="11.25" customHeight="1">
      <c r="A239" s="59"/>
      <c r="B239" s="60"/>
      <c r="C239" s="61"/>
      <c r="D239" s="62"/>
      <c r="E239" s="63"/>
      <c r="F239" s="64"/>
      <c r="G239" s="53"/>
      <c r="H239" s="52"/>
    </row>
    <row r="240" spans="1:8" ht="11.25" customHeight="1">
      <c r="A240" s="59"/>
      <c r="B240" s="60"/>
      <c r="C240" s="61"/>
      <c r="D240" s="62"/>
      <c r="E240" s="63"/>
      <c r="F240" s="64"/>
      <c r="G240" s="53"/>
      <c r="H240" s="52"/>
    </row>
    <row r="241" spans="1:8" ht="11.25" customHeight="1">
      <c r="A241" s="59"/>
      <c r="B241" s="60"/>
      <c r="C241" s="61"/>
      <c r="D241" s="62"/>
      <c r="E241" s="63"/>
      <c r="F241" s="64"/>
      <c r="G241" s="53"/>
      <c r="H241" s="52"/>
    </row>
    <row r="242" spans="1:8" ht="11.25" customHeight="1">
      <c r="A242" s="59"/>
      <c r="B242" s="60"/>
      <c r="C242" s="61"/>
      <c r="D242" s="62"/>
      <c r="E242" s="63"/>
      <c r="F242" s="64"/>
      <c r="G242" s="53"/>
      <c r="H242" s="52"/>
    </row>
    <row r="243" spans="1:8" ht="11.25" customHeight="1">
      <c r="A243" s="59"/>
      <c r="B243" s="60"/>
      <c r="C243" s="61"/>
      <c r="D243" s="62"/>
      <c r="E243" s="63"/>
      <c r="F243" s="64"/>
      <c r="G243" s="53"/>
      <c r="H243" s="52"/>
    </row>
    <row r="244" spans="1:8" ht="11.25" customHeight="1">
      <c r="A244" s="59"/>
      <c r="B244" s="60"/>
      <c r="C244" s="61"/>
      <c r="D244" s="62"/>
      <c r="E244" s="63"/>
      <c r="F244" s="64"/>
      <c r="G244" s="53"/>
      <c r="H244" s="52"/>
    </row>
    <row r="245" spans="1:8" ht="11.25" customHeight="1">
      <c r="A245" s="59"/>
      <c r="B245" s="60"/>
      <c r="C245" s="61"/>
      <c r="D245" s="62"/>
      <c r="E245" s="63"/>
      <c r="F245" s="64"/>
      <c r="G245" s="53"/>
      <c r="H245" s="52"/>
    </row>
    <row r="246" spans="1:8" ht="11.25" customHeight="1">
      <c r="A246" s="59"/>
      <c r="B246" s="60"/>
      <c r="C246" s="61"/>
      <c r="D246" s="62"/>
      <c r="E246" s="63"/>
      <c r="F246" s="64"/>
      <c r="G246" s="53"/>
      <c r="H246" s="52"/>
    </row>
    <row r="247" spans="1:8" ht="11.25" customHeight="1">
      <c r="A247" s="59"/>
      <c r="B247" s="60"/>
      <c r="C247" s="61"/>
      <c r="D247" s="62"/>
      <c r="E247" s="63"/>
      <c r="F247" s="64"/>
      <c r="G247" s="53"/>
      <c r="H247" s="52"/>
    </row>
    <row r="248" spans="1:8" ht="11.25" customHeight="1">
      <c r="A248" s="59"/>
      <c r="B248" s="60"/>
      <c r="C248" s="61"/>
      <c r="D248" s="62"/>
      <c r="E248" s="63"/>
      <c r="F248" s="64"/>
      <c r="G248" s="53"/>
      <c r="H248" s="52"/>
    </row>
    <row r="249" spans="1:8" ht="11.25" customHeight="1">
      <c r="A249" s="59"/>
      <c r="B249" s="60"/>
      <c r="C249" s="61"/>
      <c r="D249" s="62"/>
      <c r="E249" s="63"/>
      <c r="F249" s="64"/>
      <c r="G249" s="53"/>
      <c r="H249" s="52"/>
    </row>
    <row r="250" spans="1:8" ht="11.25" customHeight="1">
      <c r="A250" s="59"/>
      <c r="B250" s="60"/>
      <c r="C250" s="61"/>
      <c r="D250" s="62"/>
      <c r="E250" s="63"/>
      <c r="F250" s="64"/>
      <c r="G250" s="53"/>
      <c r="H250" s="52"/>
    </row>
    <row r="251" spans="1:8" ht="11.25" customHeight="1">
      <c r="A251" s="59"/>
      <c r="B251" s="60"/>
      <c r="C251" s="61"/>
      <c r="D251" s="62"/>
      <c r="E251" s="63"/>
      <c r="F251" s="64"/>
      <c r="G251" s="53"/>
      <c r="H251" s="52"/>
    </row>
    <row r="252" spans="1:8" ht="11.25" customHeight="1">
      <c r="A252" s="59"/>
      <c r="B252" s="60"/>
      <c r="C252" s="61"/>
      <c r="D252" s="62"/>
      <c r="E252" s="63"/>
      <c r="F252" s="64"/>
      <c r="G252" s="53"/>
      <c r="H252" s="52"/>
    </row>
    <row r="253" spans="1:8" ht="11.25" customHeight="1">
      <c r="A253" s="59"/>
      <c r="B253" s="60"/>
      <c r="C253" s="65"/>
      <c r="D253" s="66"/>
      <c r="E253" s="67"/>
      <c r="F253" s="68"/>
      <c r="G253" s="53"/>
      <c r="H253" s="52"/>
    </row>
    <row r="254" spans="1:8" ht="11.25" customHeight="1">
      <c r="A254" s="59"/>
      <c r="B254" s="60"/>
      <c r="C254" s="65"/>
      <c r="D254" s="66"/>
      <c r="E254" s="65"/>
      <c r="F254" s="68"/>
      <c r="G254" s="53"/>
      <c r="H254" s="52"/>
    </row>
    <row r="255" spans="1:8" ht="11.25" customHeight="1">
      <c r="A255" s="69"/>
      <c r="B255" s="70"/>
      <c r="C255" s="71"/>
      <c r="D255" s="72"/>
      <c r="E255" s="73"/>
      <c r="F255" s="58"/>
      <c r="G255" s="53"/>
      <c r="H255" s="52"/>
    </row>
    <row r="256" spans="1:8" ht="11.25" customHeight="1">
      <c r="A256" s="59"/>
      <c r="B256" s="60"/>
      <c r="C256" s="61"/>
      <c r="D256" s="62"/>
      <c r="E256" s="63"/>
      <c r="F256" s="64"/>
      <c r="G256" s="53"/>
      <c r="H256" s="52"/>
    </row>
    <row r="257" spans="1:8" ht="11.25" customHeight="1">
      <c r="A257" s="59"/>
      <c r="B257" s="60"/>
      <c r="C257" s="61"/>
      <c r="D257" s="62"/>
      <c r="E257" s="63"/>
      <c r="F257" s="64"/>
      <c r="G257" s="53"/>
      <c r="H257" s="52"/>
    </row>
    <row r="258" spans="1:8" ht="11.25" customHeight="1">
      <c r="A258" s="59"/>
      <c r="B258" s="60"/>
      <c r="C258" s="61"/>
      <c r="D258" s="62"/>
      <c r="E258" s="67"/>
      <c r="F258" s="68"/>
      <c r="G258" s="53"/>
      <c r="H258" s="52"/>
    </row>
    <row r="259" spans="1:8" ht="11.25" customHeight="1">
      <c r="A259" s="59"/>
      <c r="B259" s="60"/>
      <c r="C259" s="65"/>
      <c r="D259" s="66"/>
      <c r="E259" s="67"/>
      <c r="F259" s="68"/>
      <c r="G259" s="53"/>
      <c r="H259" s="52"/>
    </row>
    <row r="260" spans="1:8" ht="11.25" customHeight="1">
      <c r="A260" s="59"/>
      <c r="B260" s="60"/>
      <c r="C260" s="65"/>
      <c r="D260" s="66"/>
      <c r="E260" s="67"/>
      <c r="F260" s="68"/>
      <c r="G260" s="53"/>
      <c r="H260" s="52"/>
    </row>
    <row r="261" spans="1:8" ht="11.25" customHeight="1">
      <c r="A261" s="59"/>
      <c r="B261" s="60"/>
      <c r="C261" s="71"/>
      <c r="D261" s="72"/>
      <c r="E261" s="73"/>
      <c r="F261" s="58"/>
      <c r="G261" s="53"/>
      <c r="H261" s="52"/>
    </row>
    <row r="262" spans="1:8" ht="11.25" customHeight="1">
      <c r="A262" s="59"/>
      <c r="B262" s="60"/>
      <c r="C262" s="61"/>
      <c r="D262" s="62"/>
      <c r="E262" s="63"/>
      <c r="F262" s="64"/>
      <c r="G262" s="53"/>
      <c r="H262" s="52"/>
    </row>
    <row r="263" spans="1:8" ht="11.25" customHeight="1">
      <c r="A263" s="59"/>
      <c r="B263" s="60"/>
      <c r="C263" s="61"/>
      <c r="D263" s="62"/>
      <c r="E263" s="67"/>
      <c r="F263" s="68"/>
      <c r="G263" s="53"/>
      <c r="H263" s="52"/>
    </row>
    <row r="264" spans="1:8" ht="11.25" customHeight="1">
      <c r="A264" s="59"/>
      <c r="B264" s="60"/>
      <c r="C264" s="65"/>
      <c r="D264" s="66"/>
      <c r="E264" s="67"/>
      <c r="F264" s="68"/>
      <c r="G264" s="53"/>
      <c r="H264" s="52"/>
    </row>
    <row r="265" spans="1:8" ht="11.25" customHeight="1">
      <c r="A265" s="59"/>
      <c r="B265" s="60"/>
      <c r="C265" s="65"/>
      <c r="D265" s="66"/>
      <c r="E265" s="74"/>
      <c r="F265" s="75"/>
      <c r="G265" s="53"/>
      <c r="H265" s="52"/>
    </row>
    <row r="266" spans="1:8" ht="11.25" customHeight="1">
      <c r="A266" s="69"/>
      <c r="B266" s="70"/>
      <c r="C266" s="71"/>
      <c r="D266" s="72"/>
      <c r="E266" s="73"/>
      <c r="F266" s="58"/>
      <c r="G266" s="76"/>
      <c r="H266" s="77"/>
    </row>
    <row r="267" spans="1:8" ht="11.25" customHeight="1">
      <c r="A267" s="59"/>
      <c r="B267" s="78"/>
      <c r="C267" s="63"/>
      <c r="D267" s="64"/>
      <c r="E267" s="79"/>
      <c r="F267" s="80"/>
      <c r="G267" s="81"/>
      <c r="H267" s="77"/>
    </row>
    <row r="268" spans="1:8" ht="11.25" customHeight="1">
      <c r="A268" s="59"/>
      <c r="B268" s="78"/>
      <c r="C268" s="63"/>
      <c r="D268" s="64"/>
      <c r="E268" s="74"/>
      <c r="F268" s="75"/>
      <c r="G268" s="81"/>
      <c r="H268" s="77"/>
    </row>
    <row r="269" spans="1:8" ht="11.25" customHeight="1">
      <c r="A269" s="59"/>
      <c r="B269" s="78"/>
      <c r="C269" s="67"/>
      <c r="D269" s="68"/>
      <c r="E269" s="82"/>
      <c r="F269" s="68"/>
      <c r="G269" s="6"/>
      <c r="H269" s="78"/>
    </row>
    <row r="270" spans="1:8" ht="11.25" customHeight="1">
      <c r="A270" s="59"/>
      <c r="B270" s="78"/>
      <c r="C270" s="67"/>
      <c r="D270" s="68"/>
      <c r="E270" s="74"/>
      <c r="F270" s="68"/>
      <c r="G270" s="81"/>
      <c r="H270" s="77"/>
    </row>
    <row r="271" spans="1:8" ht="11.25" customHeight="1">
      <c r="A271" s="59"/>
      <c r="B271" s="83"/>
      <c r="C271" s="74"/>
      <c r="D271" s="80"/>
      <c r="E271" s="84"/>
      <c r="F271" s="79"/>
      <c r="G271" s="85"/>
      <c r="H271" s="86"/>
    </row>
    <row r="272" spans="1:8" ht="11.25" customHeight="1">
      <c r="A272" s="69"/>
      <c r="B272" s="87"/>
      <c r="C272" s="88"/>
      <c r="D272" s="89"/>
      <c r="E272" s="87"/>
      <c r="F272" s="88"/>
      <c r="G272" s="90"/>
      <c r="H272" s="91"/>
    </row>
    <row r="273" spans="1:8" ht="11.25" customHeight="1">
      <c r="A273" s="54"/>
      <c r="B273" s="92"/>
      <c r="C273" s="93"/>
      <c r="D273" s="80"/>
      <c r="E273" s="94"/>
      <c r="F273" s="95"/>
      <c r="G273" s="96"/>
      <c r="H273" s="97"/>
    </row>
    <row r="274" spans="1:8" ht="11.25" customHeight="1">
      <c r="A274" s="99"/>
      <c r="B274" s="100"/>
      <c r="C274" s="101"/>
      <c r="D274" s="102"/>
      <c r="E274" s="101"/>
      <c r="F274" s="102"/>
      <c r="G274" s="102"/>
      <c r="H274" s="103"/>
    </row>
    <row r="275" spans="1:8" ht="11.25" customHeight="1">
      <c r="A275" s="99"/>
      <c r="B275" s="100"/>
      <c r="C275" s="101"/>
      <c r="D275" s="102"/>
      <c r="E275" s="101"/>
      <c r="F275" s="102"/>
      <c r="G275" s="102"/>
      <c r="H275" s="103"/>
    </row>
  </sheetData>
  <sheetProtection/>
  <mergeCells count="1">
    <mergeCell ref="C7:D7"/>
  </mergeCells>
  <printOptions/>
  <pageMargins left="0.67" right="0.2" top="0.25" bottom="0.25" header="0.34" footer="0.3"/>
  <pageSetup horizontalDpi="600" verticalDpi="600" orientation="portrait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3">
      <selection activeCell="A1" sqref="A1"/>
    </sheetView>
  </sheetViews>
  <sheetFormatPr defaultColWidth="9.140625" defaultRowHeight="18" customHeight="1"/>
  <cols>
    <col min="1" max="1" width="20.140625" style="51" customWidth="1"/>
    <col min="2" max="2" width="9.140625" style="51" customWidth="1"/>
    <col min="3" max="3" width="11.28125" style="463" customWidth="1"/>
    <col min="4" max="4" width="12.28125" style="463" customWidth="1"/>
    <col min="5" max="5" width="15.8515625" style="463" customWidth="1"/>
    <col min="6" max="6" width="13.7109375" style="463" customWidth="1"/>
    <col min="7" max="7" width="9.140625" style="51" customWidth="1"/>
    <col min="8" max="8" width="10.140625" style="51" bestFit="1" customWidth="1"/>
    <col min="9" max="16384" width="9.140625" style="51" customWidth="1"/>
  </cols>
  <sheetData>
    <row r="1" spans="1:8" ht="15.75" customHeight="1">
      <c r="A1" s="43" t="s">
        <v>333</v>
      </c>
      <c r="B1" s="195"/>
      <c r="C1" s="453"/>
      <c r="D1" s="453"/>
      <c r="E1" s="453"/>
      <c r="F1" s="453"/>
      <c r="G1" s="44"/>
      <c r="H1" s="1"/>
    </row>
    <row r="2" spans="1:8" ht="15.75" customHeight="1">
      <c r="A2" s="43" t="s">
        <v>334</v>
      </c>
      <c r="B2" s="195"/>
      <c r="C2" s="453"/>
      <c r="D2" s="453"/>
      <c r="E2" s="453"/>
      <c r="F2" s="453"/>
      <c r="G2" s="44"/>
      <c r="H2" s="1"/>
    </row>
    <row r="3" spans="1:8" ht="15.75" customHeight="1">
      <c r="A3" s="196"/>
      <c r="B3" s="195"/>
      <c r="C3" s="453"/>
      <c r="D3" s="453"/>
      <c r="E3" s="453"/>
      <c r="F3" s="453"/>
      <c r="G3" s="44"/>
      <c r="H3" s="1"/>
    </row>
    <row r="4" spans="1:8" ht="15.75" customHeight="1">
      <c r="A4" s="530" t="s">
        <v>5</v>
      </c>
      <c r="B4" s="530"/>
      <c r="C4" s="453"/>
      <c r="D4" s="453"/>
      <c r="E4" s="453"/>
      <c r="F4" s="453"/>
      <c r="G4" s="44"/>
      <c r="H4" s="1"/>
    </row>
    <row r="5" spans="1:8" ht="15.75" customHeight="1">
      <c r="A5" s="530" t="s">
        <v>6</v>
      </c>
      <c r="B5" s="530"/>
      <c r="C5" s="530"/>
      <c r="D5" s="465"/>
      <c r="E5" s="453"/>
      <c r="F5" s="453"/>
      <c r="G5" s="44"/>
      <c r="H5" s="1"/>
    </row>
    <row r="6" spans="1:8" ht="15.75" customHeight="1">
      <c r="A6" s="530" t="s">
        <v>7</v>
      </c>
      <c r="B6" s="530"/>
      <c r="C6" s="530"/>
      <c r="D6" s="201"/>
      <c r="E6" s="201"/>
      <c r="F6" s="453"/>
      <c r="G6" s="44"/>
      <c r="H6" s="1"/>
    </row>
    <row r="7" spans="1:8" ht="15.75" customHeight="1">
      <c r="A7" s="199" t="s">
        <v>89</v>
      </c>
      <c r="B7" s="195"/>
      <c r="C7" s="453"/>
      <c r="D7" s="453"/>
      <c r="E7" s="453"/>
      <c r="F7" s="453"/>
      <c r="G7" s="44"/>
      <c r="H7" s="1"/>
    </row>
    <row r="8" spans="1:8" ht="15.75" customHeight="1">
      <c r="A8" s="197"/>
      <c r="B8" s="200" t="s">
        <v>377</v>
      </c>
      <c r="C8" s="462"/>
      <c r="D8" s="453"/>
      <c r="E8" s="453"/>
      <c r="F8" s="453"/>
      <c r="G8" s="44"/>
      <c r="H8" s="1"/>
    </row>
    <row r="9" spans="1:8" ht="15.75" customHeight="1">
      <c r="A9" s="195" t="s">
        <v>8</v>
      </c>
      <c r="B9" s="195"/>
      <c r="C9" s="453"/>
      <c r="D9" s="453"/>
      <c r="E9" s="453"/>
      <c r="F9" s="453"/>
      <c r="G9" s="44"/>
      <c r="H9" s="1"/>
    </row>
    <row r="10" spans="1:8" ht="15.75" customHeight="1">
      <c r="A10" s="197" t="s">
        <v>9</v>
      </c>
      <c r="B10" s="197"/>
      <c r="C10" s="453"/>
      <c r="D10" s="453"/>
      <c r="E10" s="453"/>
      <c r="F10" s="453"/>
      <c r="G10" s="44"/>
      <c r="H10" s="1"/>
    </row>
    <row r="11" spans="1:8" ht="15.75" customHeight="1">
      <c r="A11" s="197"/>
      <c r="B11" s="197"/>
      <c r="C11" s="453"/>
      <c r="D11" s="453"/>
      <c r="E11" s="453"/>
      <c r="F11" s="453"/>
      <c r="G11" s="44"/>
      <c r="H11" s="1"/>
    </row>
    <row r="12" spans="1:8" ht="15.75" customHeight="1">
      <c r="A12" s="200" t="s">
        <v>141</v>
      </c>
      <c r="B12" s="201"/>
      <c r="C12" s="201" t="s">
        <v>10</v>
      </c>
      <c r="D12" s="201" t="s">
        <v>0</v>
      </c>
      <c r="E12" s="201" t="s">
        <v>33</v>
      </c>
      <c r="F12" s="201" t="s">
        <v>1</v>
      </c>
      <c r="G12" s="44"/>
      <c r="H12" s="1"/>
    </row>
    <row r="13" spans="1:8" ht="15.75" customHeight="1">
      <c r="A13" s="195" t="s">
        <v>11</v>
      </c>
      <c r="B13" s="202" t="s">
        <v>12</v>
      </c>
      <c r="C13" s="471">
        <v>1580</v>
      </c>
      <c r="D13" s="466">
        <v>78863.4</v>
      </c>
      <c r="E13" s="203">
        <v>16921580.5</v>
      </c>
      <c r="F13" s="454">
        <f>E13/D13</f>
        <v>214.56823444081795</v>
      </c>
      <c r="G13" s="44"/>
      <c r="H13" s="1"/>
    </row>
    <row r="14" spans="1:8" ht="15.75" customHeight="1">
      <c r="A14" s="195" t="s">
        <v>13</v>
      </c>
      <c r="B14" s="202" t="s">
        <v>12</v>
      </c>
      <c r="C14" s="472">
        <v>768</v>
      </c>
      <c r="D14" s="467">
        <v>38355.6</v>
      </c>
      <c r="E14" s="204">
        <v>8709854.6</v>
      </c>
      <c r="F14" s="455">
        <f>E14/D14</f>
        <v>227.08169341634598</v>
      </c>
      <c r="G14" s="44"/>
      <c r="H14" s="1"/>
    </row>
    <row r="15" spans="1:8" ht="15.75" customHeight="1">
      <c r="A15" s="195" t="s">
        <v>14</v>
      </c>
      <c r="B15" s="202"/>
      <c r="C15" s="473">
        <f>C13+C14</f>
        <v>2348</v>
      </c>
      <c r="D15" s="468">
        <f>D13+D14</f>
        <v>117219</v>
      </c>
      <c r="E15" s="205">
        <f>E13+E14</f>
        <v>25631435.1</v>
      </c>
      <c r="F15" s="456">
        <f>E15/D15</f>
        <v>218.66280295856475</v>
      </c>
      <c r="G15" s="44"/>
      <c r="H15" s="1"/>
    </row>
    <row r="16" spans="1:8" ht="15.75" customHeight="1">
      <c r="A16" s="195"/>
      <c r="B16" s="202"/>
      <c r="C16" s="474"/>
      <c r="D16" s="469"/>
      <c r="E16" s="206"/>
      <c r="F16" s="457"/>
      <c r="G16" s="44"/>
      <c r="H16" s="1"/>
    </row>
    <row r="17" spans="1:8" ht="15.75" customHeight="1">
      <c r="A17" s="200" t="s">
        <v>15</v>
      </c>
      <c r="B17" s="201"/>
      <c r="C17" s="201" t="s">
        <v>10</v>
      </c>
      <c r="D17" s="207" t="s">
        <v>0</v>
      </c>
      <c r="E17" s="201" t="s">
        <v>33</v>
      </c>
      <c r="F17" s="208" t="s">
        <v>1</v>
      </c>
      <c r="G17" s="44"/>
      <c r="H17" s="1"/>
    </row>
    <row r="18" spans="1:8" ht="15.75" customHeight="1">
      <c r="A18" s="195" t="s">
        <v>11</v>
      </c>
      <c r="B18" s="202" t="s">
        <v>16</v>
      </c>
      <c r="C18" s="472"/>
      <c r="D18" s="467"/>
      <c r="E18" s="204"/>
      <c r="F18" s="455" t="e">
        <f>E18/D18</f>
        <v>#DIV/0!</v>
      </c>
      <c r="G18" s="44"/>
      <c r="H18" s="1"/>
    </row>
    <row r="19" spans="1:8" ht="15.75" customHeight="1">
      <c r="A19" s="195" t="s">
        <v>14</v>
      </c>
      <c r="B19" s="202"/>
      <c r="C19" s="472">
        <f>SUM(C18)</f>
        <v>0</v>
      </c>
      <c r="D19" s="467">
        <f>SUM(D18)</f>
        <v>0</v>
      </c>
      <c r="E19" s="204">
        <f>SUM(E18)</f>
        <v>0</v>
      </c>
      <c r="F19" s="455" t="e">
        <f>E19/D19</f>
        <v>#DIV/0!</v>
      </c>
      <c r="G19" s="44"/>
      <c r="H19" s="1"/>
    </row>
    <row r="20" spans="1:8" ht="15.75" customHeight="1">
      <c r="A20" s="195" t="s">
        <v>31</v>
      </c>
      <c r="B20" s="202"/>
      <c r="C20" s="475">
        <f>C19+C15</f>
        <v>2348</v>
      </c>
      <c r="D20" s="468">
        <f>D19+D15</f>
        <v>117219</v>
      </c>
      <c r="E20" s="205">
        <f>E19+E15</f>
        <v>25631435.1</v>
      </c>
      <c r="F20" s="456">
        <f>E20/D20</f>
        <v>218.66280295856475</v>
      </c>
      <c r="G20" s="44"/>
      <c r="H20" s="1"/>
    </row>
    <row r="21" spans="1:8" ht="15.75" customHeight="1">
      <c r="A21" s="195"/>
      <c r="B21" s="202"/>
      <c r="C21" s="210"/>
      <c r="D21" s="469"/>
      <c r="E21" s="206"/>
      <c r="F21" s="457"/>
      <c r="G21" s="44"/>
      <c r="H21" s="1"/>
    </row>
    <row r="22" spans="1:8" ht="15.75" customHeight="1">
      <c r="A22" s="200" t="s">
        <v>142</v>
      </c>
      <c r="B22" s="201"/>
      <c r="C22" s="201" t="s">
        <v>10</v>
      </c>
      <c r="D22" s="207" t="s">
        <v>0</v>
      </c>
      <c r="E22" s="201" t="s">
        <v>33</v>
      </c>
      <c r="F22" s="208" t="s">
        <v>1</v>
      </c>
      <c r="G22" s="44"/>
      <c r="H22" s="1"/>
    </row>
    <row r="23" spans="1:8" ht="15.75" customHeight="1">
      <c r="A23" s="195" t="s">
        <v>11</v>
      </c>
      <c r="B23" s="202" t="s">
        <v>12</v>
      </c>
      <c r="C23" s="210"/>
      <c r="D23" s="469"/>
      <c r="E23" s="206"/>
      <c r="F23" s="457" t="e">
        <f>E23/D23</f>
        <v>#DIV/0!</v>
      </c>
      <c r="G23" s="44"/>
      <c r="H23" s="1"/>
    </row>
    <row r="24" spans="1:8" ht="15.75" customHeight="1">
      <c r="A24" s="195" t="s">
        <v>13</v>
      </c>
      <c r="B24" s="202" t="s">
        <v>12</v>
      </c>
      <c r="C24" s="476">
        <v>210</v>
      </c>
      <c r="D24" s="467">
        <v>10479</v>
      </c>
      <c r="E24" s="204">
        <v>1087321</v>
      </c>
      <c r="F24" s="455">
        <f>E24/D24</f>
        <v>103.76190476190476</v>
      </c>
      <c r="G24" s="44"/>
      <c r="H24" s="1"/>
    </row>
    <row r="25" spans="1:8" ht="15.75" customHeight="1">
      <c r="A25" s="195" t="s">
        <v>14</v>
      </c>
      <c r="B25" s="202"/>
      <c r="C25" s="476">
        <f>C23+C24</f>
        <v>210</v>
      </c>
      <c r="D25" s="467">
        <f>D23+D24</f>
        <v>10479</v>
      </c>
      <c r="E25" s="204">
        <f>E23+E24</f>
        <v>1087321</v>
      </c>
      <c r="F25" s="455">
        <f>E25/D25</f>
        <v>103.76190476190476</v>
      </c>
      <c r="G25" s="44"/>
      <c r="H25" s="1"/>
    </row>
    <row r="26" spans="1:8" ht="15.75" customHeight="1">
      <c r="A26" s="195" t="s">
        <v>17</v>
      </c>
      <c r="B26" s="202"/>
      <c r="C26" s="475">
        <f>+C15+C19+C25</f>
        <v>2558</v>
      </c>
      <c r="D26" s="468">
        <f>+D15+D19+D25</f>
        <v>127698</v>
      </c>
      <c r="E26" s="205">
        <f>E15+E19+E25</f>
        <v>26718756.1</v>
      </c>
      <c r="F26" s="456">
        <f>E26/D26</f>
        <v>209.23394336638006</v>
      </c>
      <c r="G26" s="44"/>
      <c r="H26" s="1"/>
    </row>
    <row r="27" spans="1:8" ht="15.75" customHeight="1">
      <c r="A27" s="195"/>
      <c r="B27" s="202"/>
      <c r="C27" s="210"/>
      <c r="D27" s="211"/>
      <c r="E27" s="212"/>
      <c r="F27" s="458"/>
      <c r="G27" s="44"/>
      <c r="H27" s="1"/>
    </row>
    <row r="28" spans="1:8" ht="15.75" customHeight="1">
      <c r="A28" s="199"/>
      <c r="B28" s="209"/>
      <c r="C28" s="470"/>
      <c r="D28" s="470" t="s">
        <v>375</v>
      </c>
      <c r="E28" s="464"/>
      <c r="F28" s="459"/>
      <c r="G28" s="44"/>
      <c r="H28" s="1"/>
    </row>
    <row r="29" spans="1:8" ht="15.75" customHeight="1">
      <c r="A29" s="199" t="s">
        <v>18</v>
      </c>
      <c r="B29" s="199"/>
      <c r="C29" s="201" t="s">
        <v>10</v>
      </c>
      <c r="D29" s="201" t="s">
        <v>0</v>
      </c>
      <c r="E29" s="460" t="s">
        <v>1</v>
      </c>
      <c r="F29" s="460" t="s">
        <v>2</v>
      </c>
      <c r="G29" s="44"/>
      <c r="H29" s="1"/>
    </row>
    <row r="30" spans="1:8" ht="15.75" customHeight="1">
      <c r="A30" s="198" t="s">
        <v>19</v>
      </c>
      <c r="B30" s="195"/>
      <c r="C30" s="210">
        <v>0</v>
      </c>
      <c r="D30" s="211">
        <v>0</v>
      </c>
      <c r="E30" s="212">
        <v>0</v>
      </c>
      <c r="F30" s="213">
        <f>D30/D32</f>
        <v>0</v>
      </c>
      <c r="G30" s="44"/>
      <c r="H30" s="1"/>
    </row>
    <row r="31" spans="1:8" ht="15.75" customHeight="1">
      <c r="A31" s="198" t="s">
        <v>29</v>
      </c>
      <c r="B31" s="195"/>
      <c r="C31" s="214">
        <v>2558</v>
      </c>
      <c r="D31" s="215">
        <v>127698</v>
      </c>
      <c r="E31" s="216">
        <v>209.23</v>
      </c>
      <c r="F31" s="217">
        <f>D31/D32</f>
        <v>1</v>
      </c>
      <c r="G31" s="44"/>
      <c r="H31" s="1"/>
    </row>
    <row r="32" spans="1:8" ht="18.75" customHeight="1">
      <c r="A32" s="218" t="s">
        <v>20</v>
      </c>
      <c r="B32" s="219"/>
      <c r="C32" s="220">
        <f>SUM(C30:C31)</f>
        <v>2558</v>
      </c>
      <c r="D32" s="221">
        <f>SUM(D30:D31)</f>
        <v>127698</v>
      </c>
      <c r="E32" s="222">
        <f>E31</f>
        <v>209.23</v>
      </c>
      <c r="F32" s="223">
        <f>SUM(F30:F31)</f>
        <v>1</v>
      </c>
      <c r="G32" s="44"/>
      <c r="H32" s="1"/>
    </row>
    <row r="33" spans="1:8" ht="15.75" customHeight="1">
      <c r="A33" s="199"/>
      <c r="B33" s="195"/>
      <c r="C33" s="214"/>
      <c r="D33" s="215"/>
      <c r="E33" s="224"/>
      <c r="F33" s="217"/>
      <c r="G33" s="44"/>
      <c r="H33" s="1"/>
    </row>
    <row r="34" spans="1:8" ht="15.75" customHeight="1">
      <c r="A34" s="195" t="s">
        <v>21</v>
      </c>
      <c r="B34" s="195"/>
      <c r="C34" s="453"/>
      <c r="D34" s="453"/>
      <c r="E34" s="453"/>
      <c r="F34" s="461"/>
      <c r="G34" s="44"/>
      <c r="H34" s="1"/>
    </row>
    <row r="35" spans="1:8" ht="15.75" customHeight="1">
      <c r="A35" s="195"/>
      <c r="B35" s="195"/>
      <c r="C35" s="453"/>
      <c r="D35" s="453"/>
      <c r="F35" s="453" t="s">
        <v>22</v>
      </c>
      <c r="G35" s="44"/>
      <c r="H35" s="1"/>
    </row>
    <row r="36" spans="1:8" ht="15.75" customHeight="1">
      <c r="A36" s="195" t="s">
        <v>23</v>
      </c>
      <c r="B36" s="195"/>
      <c r="C36" s="453"/>
      <c r="F36" s="453" t="s">
        <v>24</v>
      </c>
      <c r="G36" s="44"/>
      <c r="H36" s="1"/>
    </row>
    <row r="37" spans="1:8" ht="15.75" customHeight="1">
      <c r="A37" s="195" t="s">
        <v>25</v>
      </c>
      <c r="B37" s="195"/>
      <c r="C37" s="453"/>
      <c r="D37" s="453"/>
      <c r="E37" s="453"/>
      <c r="F37" s="453"/>
      <c r="G37" s="44"/>
      <c r="H37" s="1"/>
    </row>
    <row r="38" spans="1:8" ht="15.75" customHeight="1">
      <c r="A38" s="195" t="s">
        <v>26</v>
      </c>
      <c r="B38" s="195"/>
      <c r="C38" s="453"/>
      <c r="D38" s="453"/>
      <c r="E38" s="453"/>
      <c r="F38" s="453"/>
      <c r="G38" s="44"/>
      <c r="H38" s="1"/>
    </row>
    <row r="39" spans="1:8" ht="15.75" customHeight="1">
      <c r="A39" s="195" t="s">
        <v>27</v>
      </c>
      <c r="B39" s="195"/>
      <c r="C39" s="453"/>
      <c r="D39" s="453"/>
      <c r="E39" s="453"/>
      <c r="F39" s="453"/>
      <c r="G39" s="44"/>
      <c r="H39" s="1"/>
    </row>
    <row r="40" spans="1:8" ht="15.75" customHeight="1">
      <c r="A40" s="195" t="s">
        <v>28</v>
      </c>
      <c r="B40" s="195"/>
      <c r="C40" s="453"/>
      <c r="D40" s="453"/>
      <c r="E40" s="453"/>
      <c r="F40" s="453"/>
      <c r="G40" s="44"/>
      <c r="H40" s="1"/>
    </row>
    <row r="41" spans="1:8" ht="18" customHeight="1">
      <c r="A41" s="44"/>
      <c r="B41" s="44"/>
      <c r="C41" s="462"/>
      <c r="D41" s="462"/>
      <c r="E41" s="462"/>
      <c r="F41" s="462"/>
      <c r="G41" s="44"/>
      <c r="H41" s="153"/>
    </row>
    <row r="42" spans="1:8" ht="18" customHeight="1">
      <c r="A42" s="44"/>
      <c r="B42" s="44"/>
      <c r="C42" s="462"/>
      <c r="D42" s="462"/>
      <c r="E42" s="462"/>
      <c r="F42" s="462"/>
      <c r="G42" s="44"/>
      <c r="H42" s="153"/>
    </row>
    <row r="43" spans="1:8" ht="18" customHeight="1">
      <c r="A43" s="44"/>
      <c r="B43" s="44"/>
      <c r="C43" s="462"/>
      <c r="D43" s="462"/>
      <c r="E43" s="462"/>
      <c r="F43" s="462"/>
      <c r="G43" s="44"/>
      <c r="H43" s="153"/>
    </row>
    <row r="44" spans="1:8" ht="18" customHeight="1">
      <c r="A44" s="44"/>
      <c r="B44" s="44"/>
      <c r="C44" s="462"/>
      <c r="D44" s="462"/>
      <c r="E44" s="462"/>
      <c r="F44" s="462"/>
      <c r="G44" s="44"/>
      <c r="H44" s="153"/>
    </row>
    <row r="45" spans="1:7" ht="18" customHeight="1">
      <c r="A45" s="44"/>
      <c r="B45" s="44"/>
      <c r="C45" s="462"/>
      <c r="D45" s="462"/>
      <c r="E45" s="462"/>
      <c r="F45" s="462"/>
      <c r="G45" s="44"/>
    </row>
  </sheetData>
  <sheetProtection/>
  <mergeCells count="3">
    <mergeCell ref="A4:B4"/>
    <mergeCell ref="A5:C5"/>
    <mergeCell ref="A6:C6"/>
  </mergeCells>
  <printOptions/>
  <pageMargins left="0.7" right="0.7" top="1.25" bottom="0.75" header="0.3" footer="0.3"/>
  <pageSetup horizontalDpi="600" verticalDpi="600" orientation="portrait" scale="85" r:id="rId1"/>
  <headerFooter>
    <oddHeader>&amp;L&amp;D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43">
      <selection activeCell="F59" sqref="F59"/>
    </sheetView>
  </sheetViews>
  <sheetFormatPr defaultColWidth="8.8515625" defaultRowHeight="15" customHeight="1"/>
  <cols>
    <col min="1" max="1" width="35.421875" style="194" customWidth="1"/>
    <col min="2" max="2" width="8.140625" style="193" customWidth="1"/>
    <col min="3" max="3" width="12.57421875" style="50" customWidth="1"/>
    <col min="4" max="4" width="6.57421875" style="192" customWidth="1"/>
    <col min="5" max="5" width="10.28125" style="446" customWidth="1"/>
    <col min="6" max="6" width="7.421875" style="193" customWidth="1"/>
    <col min="7" max="7" width="11.140625" style="50" customWidth="1"/>
    <col min="8" max="8" width="15.57421875" style="7" customWidth="1"/>
    <col min="9" max="9" width="8.57421875" style="7" customWidth="1"/>
    <col min="10" max="10" width="8.8515625" style="194" customWidth="1"/>
    <col min="11" max="11" width="10.140625" style="194" customWidth="1"/>
    <col min="12" max="14" width="8.8515625" style="194" customWidth="1"/>
    <col min="15" max="15" width="11.00390625" style="194" customWidth="1"/>
    <col min="16" max="16" width="12.7109375" style="194" bestFit="1" customWidth="1"/>
    <col min="17" max="16384" width="8.8515625" style="194" customWidth="1"/>
  </cols>
  <sheetData>
    <row r="1" spans="1:10" ht="15" customHeight="1">
      <c r="A1" s="396" t="s">
        <v>333</v>
      </c>
      <c r="B1" s="397"/>
      <c r="C1" s="398"/>
      <c r="D1" s="399"/>
      <c r="E1" s="400"/>
      <c r="F1" s="397"/>
      <c r="G1" s="398"/>
      <c r="H1" s="401"/>
      <c r="I1" s="401"/>
      <c r="J1" s="390"/>
    </row>
    <row r="2" spans="1:10" ht="15" customHeight="1">
      <c r="A2" s="396" t="s">
        <v>334</v>
      </c>
      <c r="B2" s="397"/>
      <c r="C2" s="398"/>
      <c r="D2" s="399"/>
      <c r="E2" s="400"/>
      <c r="F2" s="397"/>
      <c r="G2" s="398"/>
      <c r="H2" s="401"/>
      <c r="I2" s="401"/>
      <c r="J2" s="390"/>
    </row>
    <row r="3" spans="1:10" ht="15" customHeight="1">
      <c r="A3" s="396" t="s">
        <v>64</v>
      </c>
      <c r="B3" s="397"/>
      <c r="C3" s="398"/>
      <c r="D3" s="399"/>
      <c r="E3" s="400"/>
      <c r="F3" s="397"/>
      <c r="G3" s="398"/>
      <c r="H3" s="401"/>
      <c r="I3" s="401"/>
      <c r="J3" s="390"/>
    </row>
    <row r="4" spans="1:10" ht="15" customHeight="1">
      <c r="A4" s="396" t="s">
        <v>5</v>
      </c>
      <c r="B4" s="397"/>
      <c r="C4" s="398"/>
      <c r="D4" s="399"/>
      <c r="E4" s="400"/>
      <c r="F4" s="397"/>
      <c r="G4" s="398"/>
      <c r="H4" s="401"/>
      <c r="I4" s="401"/>
      <c r="J4" s="390"/>
    </row>
    <row r="5" spans="1:10" ht="15" customHeight="1">
      <c r="A5" s="396" t="s">
        <v>6</v>
      </c>
      <c r="B5" s="397"/>
      <c r="C5" s="398"/>
      <c r="D5" s="399"/>
      <c r="E5" s="402"/>
      <c r="F5" s="397"/>
      <c r="G5" s="398"/>
      <c r="H5" s="401"/>
      <c r="I5" s="401"/>
      <c r="J5" s="390"/>
    </row>
    <row r="6" spans="1:10" ht="15" customHeight="1">
      <c r="A6" s="396" t="s">
        <v>65</v>
      </c>
      <c r="B6" s="397"/>
      <c r="C6" s="398"/>
      <c r="D6" s="399"/>
      <c r="E6" s="400"/>
      <c r="F6" s="397"/>
      <c r="G6" s="398"/>
      <c r="H6" s="401"/>
      <c r="I6" s="401"/>
      <c r="J6" s="390"/>
    </row>
    <row r="7" spans="1:10" ht="15" customHeight="1">
      <c r="A7" s="396" t="s">
        <v>101</v>
      </c>
      <c r="B7" s="397"/>
      <c r="C7" s="403" t="s">
        <v>66</v>
      </c>
      <c r="D7" s="399"/>
      <c r="E7" s="1"/>
      <c r="F7" s="397"/>
      <c r="G7" s="398"/>
      <c r="H7" s="401"/>
      <c r="I7" s="401"/>
      <c r="J7" s="390"/>
    </row>
    <row r="8" spans="1:10" ht="15" customHeight="1">
      <c r="A8" s="404" t="s">
        <v>335</v>
      </c>
      <c r="B8" s="405"/>
      <c r="C8" s="406"/>
      <c r="D8" s="407"/>
      <c r="E8" s="408"/>
      <c r="F8" s="405"/>
      <c r="G8" s="406"/>
      <c r="H8" s="409"/>
      <c r="I8" s="409"/>
      <c r="J8" s="390"/>
    </row>
    <row r="9" spans="1:10" ht="15" customHeight="1">
      <c r="A9" s="1"/>
      <c r="B9" s="410" t="s">
        <v>39</v>
      </c>
      <c r="C9" s="392"/>
      <c r="D9" s="410" t="s">
        <v>40</v>
      </c>
      <c r="E9" s="392"/>
      <c r="F9" s="410"/>
      <c r="G9" s="411" t="s">
        <v>41</v>
      </c>
      <c r="H9" s="395"/>
      <c r="I9" s="395"/>
      <c r="J9" s="390"/>
    </row>
    <row r="10" spans="1:10" ht="15" customHeight="1">
      <c r="A10" s="412" t="s">
        <v>92</v>
      </c>
      <c r="B10" s="413" t="s">
        <v>42</v>
      </c>
      <c r="C10" s="414" t="s">
        <v>43</v>
      </c>
      <c r="D10" s="413" t="s">
        <v>42</v>
      </c>
      <c r="E10" s="414" t="s">
        <v>43</v>
      </c>
      <c r="F10" s="413" t="s">
        <v>42</v>
      </c>
      <c r="G10" s="414" t="s">
        <v>43</v>
      </c>
      <c r="H10" s="415" t="s">
        <v>44</v>
      </c>
      <c r="I10" s="415" t="s">
        <v>45</v>
      </c>
      <c r="J10" s="390"/>
    </row>
    <row r="11" spans="1:10" ht="15" customHeight="1">
      <c r="A11" s="416" t="s">
        <v>94</v>
      </c>
      <c r="B11" s="417"/>
      <c r="C11" s="437"/>
      <c r="D11" s="417"/>
      <c r="E11" s="418"/>
      <c r="F11" s="417"/>
      <c r="G11" s="437"/>
      <c r="H11" s="419"/>
      <c r="I11" s="420"/>
      <c r="J11" s="390"/>
    </row>
    <row r="12" spans="1:10" ht="15" customHeight="1">
      <c r="A12" s="421" t="s">
        <v>14</v>
      </c>
      <c r="B12" s="422">
        <f aca="true" t="shared" si="0" ref="B12:G12">B11</f>
        <v>0</v>
      </c>
      <c r="C12" s="423">
        <f t="shared" si="0"/>
        <v>0</v>
      </c>
      <c r="D12" s="424">
        <f t="shared" si="0"/>
        <v>0</v>
      </c>
      <c r="E12" s="425">
        <f t="shared" si="0"/>
        <v>0</v>
      </c>
      <c r="F12" s="422">
        <f t="shared" si="0"/>
        <v>0</v>
      </c>
      <c r="G12" s="423">
        <f t="shared" si="0"/>
        <v>0</v>
      </c>
      <c r="H12" s="426"/>
      <c r="I12" s="426" t="e">
        <f>H12/G12</f>
        <v>#DIV/0!</v>
      </c>
      <c r="J12" s="390"/>
    </row>
    <row r="13" spans="1:10" ht="15" customHeight="1">
      <c r="A13" s="412" t="s">
        <v>93</v>
      </c>
      <c r="B13" s="413" t="s">
        <v>42</v>
      </c>
      <c r="C13" s="414" t="s">
        <v>43</v>
      </c>
      <c r="D13" s="413" t="s">
        <v>42</v>
      </c>
      <c r="E13" s="414" t="s">
        <v>43</v>
      </c>
      <c r="F13" s="413" t="s">
        <v>42</v>
      </c>
      <c r="G13" s="414" t="s">
        <v>43</v>
      </c>
      <c r="H13" s="415" t="s">
        <v>44</v>
      </c>
      <c r="I13" s="415" t="s">
        <v>45</v>
      </c>
      <c r="J13" s="390"/>
    </row>
    <row r="14" spans="1:10" ht="15" customHeight="1">
      <c r="A14" s="416" t="s">
        <v>172</v>
      </c>
      <c r="B14" s="427">
        <v>10</v>
      </c>
      <c r="C14" s="519">
        <v>499</v>
      </c>
      <c r="D14" s="427">
        <v>0</v>
      </c>
      <c r="E14" s="519">
        <v>0</v>
      </c>
      <c r="F14" s="427">
        <v>10</v>
      </c>
      <c r="G14" s="519">
        <v>499</v>
      </c>
      <c r="H14" s="520" t="s">
        <v>277</v>
      </c>
      <c r="I14" s="520">
        <v>265</v>
      </c>
      <c r="J14" s="390"/>
    </row>
    <row r="15" spans="1:10" ht="15" customHeight="1">
      <c r="A15" s="416" t="s">
        <v>46</v>
      </c>
      <c r="B15" s="427">
        <v>50</v>
      </c>
      <c r="C15" s="519">
        <v>2496</v>
      </c>
      <c r="D15" s="427">
        <v>10</v>
      </c>
      <c r="E15" s="519">
        <v>499.5</v>
      </c>
      <c r="F15" s="427">
        <v>60</v>
      </c>
      <c r="G15" s="519">
        <v>2995.5</v>
      </c>
      <c r="H15" s="520" t="s">
        <v>336</v>
      </c>
      <c r="I15" s="520">
        <v>246.83</v>
      </c>
      <c r="J15" s="390"/>
    </row>
    <row r="16" spans="1:10" ht="15" customHeight="1">
      <c r="A16" s="416" t="s">
        <v>90</v>
      </c>
      <c r="B16" s="427">
        <v>60</v>
      </c>
      <c r="C16" s="519">
        <v>2994</v>
      </c>
      <c r="D16" s="427">
        <v>0</v>
      </c>
      <c r="E16" s="519">
        <v>0</v>
      </c>
      <c r="F16" s="427">
        <v>60</v>
      </c>
      <c r="G16" s="519">
        <v>2994</v>
      </c>
      <c r="H16" s="520" t="s">
        <v>337</v>
      </c>
      <c r="I16" s="520">
        <v>179</v>
      </c>
      <c r="J16" s="390"/>
    </row>
    <row r="17" spans="1:10" ht="15" customHeight="1">
      <c r="A17" s="416" t="s">
        <v>74</v>
      </c>
      <c r="B17" s="427">
        <v>20</v>
      </c>
      <c r="C17" s="519">
        <v>998</v>
      </c>
      <c r="D17" s="427">
        <v>5</v>
      </c>
      <c r="E17" s="519">
        <v>249.5</v>
      </c>
      <c r="F17" s="427">
        <v>25</v>
      </c>
      <c r="G17" s="519">
        <v>1247.5</v>
      </c>
      <c r="H17" s="520" t="s">
        <v>338</v>
      </c>
      <c r="I17" s="520">
        <v>132.2</v>
      </c>
      <c r="J17" s="390"/>
    </row>
    <row r="18" spans="1:10" ht="15" customHeight="1">
      <c r="A18" s="416" t="s">
        <v>339</v>
      </c>
      <c r="B18" s="435"/>
      <c r="C18" s="519">
        <v>0</v>
      </c>
      <c r="D18" s="427">
        <v>10</v>
      </c>
      <c r="E18" s="519">
        <v>499.5</v>
      </c>
      <c r="F18" s="427">
        <v>10</v>
      </c>
      <c r="G18" s="519">
        <v>499.5</v>
      </c>
      <c r="H18" s="520">
        <v>91908</v>
      </c>
      <c r="I18" s="520">
        <v>184</v>
      </c>
      <c r="J18" s="390"/>
    </row>
    <row r="19" spans="1:10" ht="15" customHeight="1">
      <c r="A19" s="416" t="s">
        <v>179</v>
      </c>
      <c r="B19" s="427">
        <v>10</v>
      </c>
      <c r="C19" s="519">
        <v>499</v>
      </c>
      <c r="D19" s="427">
        <v>0</v>
      </c>
      <c r="E19" s="519">
        <v>0</v>
      </c>
      <c r="F19" s="427">
        <v>10</v>
      </c>
      <c r="G19" s="519">
        <v>499</v>
      </c>
      <c r="H19" s="520" t="s">
        <v>340</v>
      </c>
      <c r="I19" s="520">
        <v>245</v>
      </c>
      <c r="J19" s="390"/>
    </row>
    <row r="20" spans="1:10" ht="15" customHeight="1">
      <c r="A20" s="416" t="s">
        <v>81</v>
      </c>
      <c r="B20" s="427">
        <v>50</v>
      </c>
      <c r="C20" s="519">
        <v>2495</v>
      </c>
      <c r="D20" s="427">
        <v>10</v>
      </c>
      <c r="E20" s="519">
        <v>499.5</v>
      </c>
      <c r="F20" s="427">
        <v>60</v>
      </c>
      <c r="G20" s="519">
        <v>2994.5</v>
      </c>
      <c r="H20" s="520" t="s">
        <v>341</v>
      </c>
      <c r="I20" s="520">
        <v>201.5</v>
      </c>
      <c r="J20" s="390"/>
    </row>
    <row r="21" spans="1:10" ht="15" customHeight="1">
      <c r="A21" s="416" t="s">
        <v>49</v>
      </c>
      <c r="B21" s="427">
        <v>20</v>
      </c>
      <c r="C21" s="519">
        <v>998</v>
      </c>
      <c r="D21" s="427">
        <v>0</v>
      </c>
      <c r="E21" s="519">
        <v>0</v>
      </c>
      <c r="F21" s="427">
        <v>20</v>
      </c>
      <c r="G21" s="519">
        <v>998</v>
      </c>
      <c r="H21" s="520" t="s">
        <v>342</v>
      </c>
      <c r="I21" s="520">
        <v>248</v>
      </c>
      <c r="J21" s="390"/>
    </row>
    <row r="22" spans="1:10" ht="15" customHeight="1">
      <c r="A22" s="416" t="s">
        <v>187</v>
      </c>
      <c r="B22" s="427">
        <v>20</v>
      </c>
      <c r="C22" s="519">
        <v>998</v>
      </c>
      <c r="D22" s="427">
        <v>0</v>
      </c>
      <c r="E22" s="519">
        <v>0</v>
      </c>
      <c r="F22" s="427">
        <v>20</v>
      </c>
      <c r="G22" s="519">
        <v>998</v>
      </c>
      <c r="H22" s="520" t="s">
        <v>343</v>
      </c>
      <c r="I22" s="520">
        <v>234.5</v>
      </c>
      <c r="J22" s="390"/>
    </row>
    <row r="23" spans="1:10" ht="15" customHeight="1">
      <c r="A23" s="416" t="s">
        <v>75</v>
      </c>
      <c r="B23" s="427">
        <v>10</v>
      </c>
      <c r="C23" s="519">
        <v>499</v>
      </c>
      <c r="D23" s="427">
        <v>0</v>
      </c>
      <c r="E23" s="519">
        <v>0</v>
      </c>
      <c r="F23" s="427">
        <v>10</v>
      </c>
      <c r="G23" s="519">
        <v>499</v>
      </c>
      <c r="H23" s="520">
        <v>60379</v>
      </c>
      <c r="I23" s="520">
        <v>121</v>
      </c>
      <c r="J23" s="390"/>
    </row>
    <row r="24" spans="1:10" ht="15" customHeight="1">
      <c r="A24" s="416" t="s">
        <v>50</v>
      </c>
      <c r="B24" s="427">
        <v>120</v>
      </c>
      <c r="C24" s="519">
        <v>5992</v>
      </c>
      <c r="D24" s="427">
        <v>30</v>
      </c>
      <c r="E24" s="519">
        <v>1498.5</v>
      </c>
      <c r="F24" s="427">
        <v>150</v>
      </c>
      <c r="G24" s="519">
        <v>7490.5</v>
      </c>
      <c r="H24" s="520" t="s">
        <v>344</v>
      </c>
      <c r="I24" s="520">
        <v>245.06</v>
      </c>
      <c r="J24" s="390"/>
    </row>
    <row r="25" spans="1:10" ht="15" customHeight="1">
      <c r="A25" s="416" t="s">
        <v>51</v>
      </c>
      <c r="B25" s="427">
        <v>60</v>
      </c>
      <c r="C25" s="519">
        <v>2994</v>
      </c>
      <c r="D25" s="427">
        <v>0</v>
      </c>
      <c r="E25" s="519">
        <v>0</v>
      </c>
      <c r="F25" s="427">
        <v>60</v>
      </c>
      <c r="G25" s="519">
        <v>2994</v>
      </c>
      <c r="H25" s="520" t="s">
        <v>345</v>
      </c>
      <c r="I25" s="520">
        <v>168.83</v>
      </c>
      <c r="J25" s="390"/>
    </row>
    <row r="26" spans="1:10" ht="15" customHeight="1">
      <c r="A26" s="416" t="s">
        <v>52</v>
      </c>
      <c r="B26" s="427">
        <v>290</v>
      </c>
      <c r="C26" s="519">
        <v>14472</v>
      </c>
      <c r="D26" s="427">
        <v>190</v>
      </c>
      <c r="E26" s="519">
        <v>9490</v>
      </c>
      <c r="F26" s="427">
        <v>480</v>
      </c>
      <c r="G26" s="519">
        <v>23962</v>
      </c>
      <c r="H26" s="520" t="s">
        <v>346</v>
      </c>
      <c r="I26" s="520">
        <v>218.89</v>
      </c>
      <c r="J26" s="390"/>
    </row>
    <row r="27" spans="1:10" ht="15" customHeight="1">
      <c r="A27" s="416" t="s">
        <v>99</v>
      </c>
      <c r="B27" s="427">
        <v>30</v>
      </c>
      <c r="C27" s="519">
        <v>1497</v>
      </c>
      <c r="D27" s="427">
        <v>30</v>
      </c>
      <c r="E27" s="519">
        <v>1498</v>
      </c>
      <c r="F27" s="427">
        <v>60</v>
      </c>
      <c r="G27" s="519">
        <v>2995</v>
      </c>
      <c r="H27" s="520" t="s">
        <v>347</v>
      </c>
      <c r="I27" s="520">
        <v>165.75</v>
      </c>
      <c r="J27" s="390"/>
    </row>
    <row r="28" spans="1:10" ht="15" customHeight="1">
      <c r="A28" s="416" t="s">
        <v>53</v>
      </c>
      <c r="B28" s="427">
        <v>40</v>
      </c>
      <c r="C28" s="519">
        <v>1996</v>
      </c>
      <c r="D28" s="427">
        <v>0</v>
      </c>
      <c r="E28" s="519">
        <v>0</v>
      </c>
      <c r="F28" s="427">
        <v>40</v>
      </c>
      <c r="G28" s="519">
        <v>1996</v>
      </c>
      <c r="H28" s="520" t="s">
        <v>348</v>
      </c>
      <c r="I28" s="520">
        <v>244.75</v>
      </c>
      <c r="J28" s="390"/>
    </row>
    <row r="29" spans="1:10" ht="15" customHeight="1">
      <c r="A29" s="416" t="s">
        <v>349</v>
      </c>
      <c r="B29" s="435">
        <v>5</v>
      </c>
      <c r="C29" s="519">
        <v>250</v>
      </c>
      <c r="D29" s="427">
        <f>20+5</f>
        <v>25</v>
      </c>
      <c r="E29" s="519">
        <f>999+250</f>
        <v>1249</v>
      </c>
      <c r="F29" s="427">
        <f>20+10</f>
        <v>30</v>
      </c>
      <c r="G29" s="519">
        <f>999+500</f>
        <v>1499</v>
      </c>
      <c r="H29" s="520">
        <f>281718+127750</f>
        <v>409468</v>
      </c>
      <c r="I29" s="520">
        <f>H29/G29</f>
        <v>273.16077384923284</v>
      </c>
      <c r="J29" s="390"/>
    </row>
    <row r="30" spans="1:10" ht="15" customHeight="1">
      <c r="A30" s="416" t="s">
        <v>55</v>
      </c>
      <c r="B30" s="435">
        <v>10</v>
      </c>
      <c r="C30" s="519">
        <v>499</v>
      </c>
      <c r="D30" s="427">
        <v>10</v>
      </c>
      <c r="E30" s="519">
        <v>499.5</v>
      </c>
      <c r="F30" s="427">
        <v>20</v>
      </c>
      <c r="G30" s="519">
        <f>499.5*2</f>
        <v>999</v>
      </c>
      <c r="H30" s="520">
        <f>91408.5+79840</f>
        <v>171248.5</v>
      </c>
      <c r="I30" s="520">
        <f>H30/G30</f>
        <v>171.41991991991992</v>
      </c>
      <c r="J30" s="390"/>
    </row>
    <row r="31" spans="1:10" ht="15" customHeight="1">
      <c r="A31" s="416" t="s">
        <v>91</v>
      </c>
      <c r="B31" s="427">
        <v>30</v>
      </c>
      <c r="C31" s="519">
        <v>1497</v>
      </c>
      <c r="D31" s="427">
        <v>0</v>
      </c>
      <c r="E31" s="519">
        <v>0</v>
      </c>
      <c r="F31" s="427">
        <v>30</v>
      </c>
      <c r="G31" s="519">
        <v>1497</v>
      </c>
      <c r="H31" s="520" t="s">
        <v>350</v>
      </c>
      <c r="I31" s="520">
        <v>142.67</v>
      </c>
      <c r="J31" s="390"/>
    </row>
    <row r="32" spans="1:10" ht="15" customHeight="1">
      <c r="A32" s="416" t="s">
        <v>273</v>
      </c>
      <c r="B32" s="427">
        <v>60</v>
      </c>
      <c r="C32" s="519">
        <v>2994</v>
      </c>
      <c r="D32" s="427">
        <v>0</v>
      </c>
      <c r="E32" s="519">
        <v>0</v>
      </c>
      <c r="F32" s="427">
        <v>60</v>
      </c>
      <c r="G32" s="519">
        <v>2994</v>
      </c>
      <c r="H32" s="520" t="s">
        <v>351</v>
      </c>
      <c r="I32" s="520">
        <v>165.83</v>
      </c>
      <c r="J32" s="390"/>
    </row>
    <row r="33" spans="1:10" ht="15" customHeight="1">
      <c r="A33" s="416" t="s">
        <v>198</v>
      </c>
      <c r="B33" s="427">
        <v>5</v>
      </c>
      <c r="C33" s="519">
        <v>249.5</v>
      </c>
      <c r="D33" s="427">
        <v>0</v>
      </c>
      <c r="E33" s="519">
        <v>0</v>
      </c>
      <c r="F33" s="427">
        <v>5</v>
      </c>
      <c r="G33" s="519">
        <v>249.5</v>
      </c>
      <c r="H33" s="520">
        <v>59880</v>
      </c>
      <c r="I33" s="520">
        <v>240</v>
      </c>
      <c r="J33" s="390"/>
    </row>
    <row r="34" spans="1:10" ht="15" customHeight="1">
      <c r="A34" s="416" t="s">
        <v>57</v>
      </c>
      <c r="B34" s="427">
        <v>200</v>
      </c>
      <c r="C34" s="519">
        <v>9980</v>
      </c>
      <c r="D34" s="427">
        <v>178</v>
      </c>
      <c r="E34" s="519">
        <v>8889.9</v>
      </c>
      <c r="F34" s="427">
        <v>378</v>
      </c>
      <c r="G34" s="519">
        <v>18869.9</v>
      </c>
      <c r="H34" s="520" t="s">
        <v>352</v>
      </c>
      <c r="I34" s="520">
        <v>236.64</v>
      </c>
      <c r="J34" s="390"/>
    </row>
    <row r="35" spans="1:10" ht="15" customHeight="1">
      <c r="A35" s="416" t="s">
        <v>200</v>
      </c>
      <c r="B35" s="427">
        <v>80</v>
      </c>
      <c r="C35" s="519">
        <v>3992</v>
      </c>
      <c r="D35" s="427">
        <v>0</v>
      </c>
      <c r="E35" s="519">
        <v>0</v>
      </c>
      <c r="F35" s="427">
        <v>80</v>
      </c>
      <c r="G35" s="519">
        <v>3992</v>
      </c>
      <c r="H35" s="520" t="s">
        <v>353</v>
      </c>
      <c r="I35" s="520">
        <v>120.38</v>
      </c>
      <c r="J35" s="390"/>
    </row>
    <row r="36" spans="1:10" ht="15" customHeight="1">
      <c r="A36" s="416" t="s">
        <v>242</v>
      </c>
      <c r="B36" s="427">
        <v>20</v>
      </c>
      <c r="C36" s="519">
        <v>999</v>
      </c>
      <c r="D36" s="427">
        <v>0</v>
      </c>
      <c r="E36" s="519">
        <v>0</v>
      </c>
      <c r="F36" s="427">
        <v>20</v>
      </c>
      <c r="G36" s="519">
        <v>999</v>
      </c>
      <c r="H36" s="520" t="s">
        <v>354</v>
      </c>
      <c r="I36" s="520">
        <v>205.53</v>
      </c>
      <c r="J36" s="390"/>
    </row>
    <row r="37" spans="1:10" ht="15" customHeight="1">
      <c r="A37" s="416" t="s">
        <v>77</v>
      </c>
      <c r="B37" s="427">
        <v>30</v>
      </c>
      <c r="C37" s="519">
        <v>1499</v>
      </c>
      <c r="D37" s="427">
        <v>0</v>
      </c>
      <c r="E37" s="519">
        <v>0</v>
      </c>
      <c r="F37" s="427">
        <v>30</v>
      </c>
      <c r="G37" s="519">
        <v>1499</v>
      </c>
      <c r="H37" s="520" t="s">
        <v>355</v>
      </c>
      <c r="I37" s="520">
        <v>164.33</v>
      </c>
      <c r="J37" s="390"/>
    </row>
    <row r="38" spans="1:10" ht="15" customHeight="1">
      <c r="A38" s="416" t="s">
        <v>203</v>
      </c>
      <c r="B38" s="435"/>
      <c r="C38" s="519">
        <v>0</v>
      </c>
      <c r="D38" s="427">
        <v>25</v>
      </c>
      <c r="E38" s="519">
        <v>1247.5</v>
      </c>
      <c r="F38" s="427">
        <v>25</v>
      </c>
      <c r="G38" s="519">
        <v>1247.5</v>
      </c>
      <c r="H38" s="520" t="s">
        <v>356</v>
      </c>
      <c r="I38" s="520">
        <v>177</v>
      </c>
      <c r="J38" s="390"/>
    </row>
    <row r="39" spans="1:10" ht="15" customHeight="1">
      <c r="A39" s="416" t="s">
        <v>78</v>
      </c>
      <c r="B39" s="427">
        <v>5</v>
      </c>
      <c r="C39" s="519">
        <v>249.7</v>
      </c>
      <c r="D39" s="427">
        <v>30</v>
      </c>
      <c r="E39" s="519">
        <v>1498.2</v>
      </c>
      <c r="F39" s="427">
        <v>35</v>
      </c>
      <c r="G39" s="519">
        <v>1747.9</v>
      </c>
      <c r="H39" s="520" t="s">
        <v>357</v>
      </c>
      <c r="I39" s="520">
        <v>209</v>
      </c>
      <c r="J39" s="390"/>
    </row>
    <row r="40" spans="1:10" ht="15" customHeight="1">
      <c r="A40" s="416" t="s">
        <v>60</v>
      </c>
      <c r="B40" s="427">
        <v>90</v>
      </c>
      <c r="C40" s="519">
        <v>4491</v>
      </c>
      <c r="D40" s="427">
        <v>10</v>
      </c>
      <c r="E40" s="519">
        <v>499.5</v>
      </c>
      <c r="F40" s="427">
        <v>100</v>
      </c>
      <c r="G40" s="519">
        <v>4990.5</v>
      </c>
      <c r="H40" s="520" t="s">
        <v>358</v>
      </c>
      <c r="I40" s="520">
        <v>211.61</v>
      </c>
      <c r="J40" s="390"/>
    </row>
    <row r="41" spans="1:10" ht="15" customHeight="1">
      <c r="A41" s="416" t="s">
        <v>82</v>
      </c>
      <c r="B41" s="427">
        <v>10</v>
      </c>
      <c r="C41" s="519">
        <v>499</v>
      </c>
      <c r="D41" s="427">
        <v>0</v>
      </c>
      <c r="E41" s="519">
        <v>0</v>
      </c>
      <c r="F41" s="427">
        <v>10</v>
      </c>
      <c r="G41" s="519">
        <v>499</v>
      </c>
      <c r="H41" s="520">
        <v>94810</v>
      </c>
      <c r="I41" s="520">
        <v>190</v>
      </c>
      <c r="J41" s="390"/>
    </row>
    <row r="42" spans="1:10" ht="15" customHeight="1">
      <c r="A42" s="416" t="s">
        <v>85</v>
      </c>
      <c r="B42" s="427">
        <v>10</v>
      </c>
      <c r="C42" s="519">
        <v>499</v>
      </c>
      <c r="D42" s="427">
        <v>10</v>
      </c>
      <c r="E42" s="519">
        <v>499.5</v>
      </c>
      <c r="F42" s="427">
        <v>20</v>
      </c>
      <c r="G42" s="519">
        <v>998.5</v>
      </c>
      <c r="H42" s="520" t="s">
        <v>359</v>
      </c>
      <c r="I42" s="520">
        <v>212.49</v>
      </c>
      <c r="J42" s="390"/>
    </row>
    <row r="43" spans="1:10" ht="15" customHeight="1">
      <c r="A43" s="416" t="s">
        <v>207</v>
      </c>
      <c r="B43" s="427">
        <v>110</v>
      </c>
      <c r="C43" s="519">
        <v>5492.2</v>
      </c>
      <c r="D43" s="427">
        <v>60</v>
      </c>
      <c r="E43" s="519">
        <v>2997</v>
      </c>
      <c r="F43" s="427">
        <v>170</v>
      </c>
      <c r="G43" s="519">
        <v>8489.2</v>
      </c>
      <c r="H43" s="520" t="s">
        <v>360</v>
      </c>
      <c r="I43" s="520">
        <v>226.41</v>
      </c>
      <c r="J43" s="390"/>
    </row>
    <row r="44" spans="1:10" ht="15" customHeight="1">
      <c r="A44" s="416" t="s">
        <v>209</v>
      </c>
      <c r="B44" s="427">
        <v>10</v>
      </c>
      <c r="C44" s="519">
        <v>499</v>
      </c>
      <c r="D44" s="427">
        <v>0</v>
      </c>
      <c r="E44" s="519">
        <v>0</v>
      </c>
      <c r="F44" s="427">
        <v>10</v>
      </c>
      <c r="G44" s="519">
        <v>499</v>
      </c>
      <c r="H44" s="520">
        <v>52395</v>
      </c>
      <c r="I44" s="520">
        <v>105</v>
      </c>
      <c r="J44" s="390"/>
    </row>
    <row r="45" spans="1:10" ht="15" customHeight="1">
      <c r="A45" s="416" t="s">
        <v>61</v>
      </c>
      <c r="B45" s="427">
        <v>20</v>
      </c>
      <c r="C45" s="519">
        <v>998</v>
      </c>
      <c r="D45" s="427">
        <v>0</v>
      </c>
      <c r="E45" s="519">
        <v>0</v>
      </c>
      <c r="F45" s="427">
        <v>20</v>
      </c>
      <c r="G45" s="519">
        <v>998</v>
      </c>
      <c r="H45" s="520" t="s">
        <v>361</v>
      </c>
      <c r="I45" s="520">
        <v>261</v>
      </c>
      <c r="J45" s="390"/>
    </row>
    <row r="46" spans="1:10" ht="15" customHeight="1">
      <c r="A46" s="416" t="s">
        <v>62</v>
      </c>
      <c r="B46" s="427">
        <v>60</v>
      </c>
      <c r="C46" s="519">
        <v>2996</v>
      </c>
      <c r="D46" s="427">
        <v>0</v>
      </c>
      <c r="E46" s="519">
        <v>0</v>
      </c>
      <c r="F46" s="427">
        <v>60</v>
      </c>
      <c r="G46" s="519">
        <v>2996</v>
      </c>
      <c r="H46" s="520" t="s">
        <v>362</v>
      </c>
      <c r="I46" s="520">
        <v>132.79</v>
      </c>
      <c r="J46" s="390"/>
    </row>
    <row r="47" spans="1:10" ht="15" customHeight="1">
      <c r="A47" s="416" t="s">
        <v>86</v>
      </c>
      <c r="B47" s="427">
        <v>10</v>
      </c>
      <c r="C47" s="519">
        <v>500</v>
      </c>
      <c r="D47" s="427">
        <v>0</v>
      </c>
      <c r="E47" s="519">
        <v>0</v>
      </c>
      <c r="F47" s="427">
        <v>10</v>
      </c>
      <c r="G47" s="519">
        <v>500</v>
      </c>
      <c r="H47" s="520" t="s">
        <v>363</v>
      </c>
      <c r="I47" s="520">
        <v>231</v>
      </c>
      <c r="J47" s="390"/>
    </row>
    <row r="48" spans="1:10" ht="15" customHeight="1">
      <c r="A48" s="416" t="s">
        <v>63</v>
      </c>
      <c r="B48" s="435"/>
      <c r="C48" s="519">
        <v>0</v>
      </c>
      <c r="D48" s="427">
        <v>80</v>
      </c>
      <c r="E48" s="519">
        <v>3994</v>
      </c>
      <c r="F48" s="427">
        <v>80</v>
      </c>
      <c r="G48" s="519">
        <v>3994</v>
      </c>
      <c r="H48" s="520" t="s">
        <v>364</v>
      </c>
      <c r="I48" s="520">
        <v>218.96</v>
      </c>
      <c r="J48" s="390"/>
    </row>
    <row r="49" spans="1:10" ht="15" customHeight="1">
      <c r="A49" s="416" t="s">
        <v>365</v>
      </c>
      <c r="B49" s="427">
        <v>215</v>
      </c>
      <c r="C49" s="519">
        <v>10734</v>
      </c>
      <c r="D49" s="427">
        <v>0</v>
      </c>
      <c r="E49" s="519">
        <v>0</v>
      </c>
      <c r="F49" s="427">
        <v>215</v>
      </c>
      <c r="G49" s="519">
        <v>10734</v>
      </c>
      <c r="H49" s="520" t="s">
        <v>366</v>
      </c>
      <c r="I49" s="520">
        <v>205.14</v>
      </c>
      <c r="J49" s="390"/>
    </row>
    <row r="50" spans="1:10" ht="15" customHeight="1">
      <c r="A50" s="416" t="s">
        <v>367</v>
      </c>
      <c r="B50" s="427">
        <v>10</v>
      </c>
      <c r="C50" s="519">
        <v>499</v>
      </c>
      <c r="D50" s="427">
        <v>0</v>
      </c>
      <c r="E50" s="519">
        <v>0</v>
      </c>
      <c r="F50" s="427">
        <v>10</v>
      </c>
      <c r="G50" s="519">
        <v>499</v>
      </c>
      <c r="H50" s="520" t="s">
        <v>368</v>
      </c>
      <c r="I50" s="520">
        <v>270</v>
      </c>
      <c r="J50" s="390"/>
    </row>
    <row r="51" spans="1:10" ht="15" customHeight="1">
      <c r="A51" s="416" t="s">
        <v>323</v>
      </c>
      <c r="B51" s="435"/>
      <c r="C51" s="519">
        <v>0</v>
      </c>
      <c r="D51" s="427">
        <v>45</v>
      </c>
      <c r="E51" s="519">
        <v>2247.5</v>
      </c>
      <c r="F51" s="427">
        <v>45</v>
      </c>
      <c r="G51" s="519">
        <v>2247.5</v>
      </c>
      <c r="H51" s="520" t="s">
        <v>369</v>
      </c>
      <c r="I51" s="520">
        <v>162.22</v>
      </c>
      <c r="J51" s="390"/>
    </row>
    <row r="52" spans="1:10" ht="15" customHeight="1">
      <c r="A52" s="416" t="s">
        <v>370</v>
      </c>
      <c r="B52" s="435"/>
      <c r="C52" s="519">
        <v>0</v>
      </c>
      <c r="D52" s="427">
        <v>10</v>
      </c>
      <c r="E52" s="519">
        <v>499.5</v>
      </c>
      <c r="F52" s="427">
        <v>10</v>
      </c>
      <c r="G52" s="519">
        <v>499.5</v>
      </c>
      <c r="H52" s="520">
        <v>90909</v>
      </c>
      <c r="I52" s="520">
        <v>182</v>
      </c>
      <c r="J52" s="390"/>
    </row>
    <row r="53" spans="1:10" ht="15" customHeight="1">
      <c r="A53" s="416" t="s">
        <v>83</v>
      </c>
      <c r="B53" s="427">
        <v>10</v>
      </c>
      <c r="C53" s="519">
        <v>499</v>
      </c>
      <c r="D53" s="427">
        <v>0</v>
      </c>
      <c r="E53" s="519">
        <v>0</v>
      </c>
      <c r="F53" s="427">
        <v>10</v>
      </c>
      <c r="G53" s="519">
        <v>499</v>
      </c>
      <c r="H53" s="520" t="s">
        <v>371</v>
      </c>
      <c r="I53" s="520">
        <v>207</v>
      </c>
      <c r="J53" s="390"/>
    </row>
    <row r="54" spans="1:10" ht="15" customHeight="1">
      <c r="A54" s="416" t="s">
        <v>14</v>
      </c>
      <c r="B54" s="433">
        <v>1790</v>
      </c>
      <c r="C54" s="519">
        <v>89342.4</v>
      </c>
      <c r="D54" s="427">
        <v>768</v>
      </c>
      <c r="E54" s="519">
        <v>38355.6</v>
      </c>
      <c r="F54" s="433">
        <v>2558</v>
      </c>
      <c r="G54" s="519" t="s">
        <v>372</v>
      </c>
      <c r="H54" s="520" t="s">
        <v>373</v>
      </c>
      <c r="I54" s="520">
        <v>209.23</v>
      </c>
      <c r="J54" s="390"/>
    </row>
    <row r="55" spans="1:10" ht="15" customHeight="1">
      <c r="A55" s="412"/>
      <c r="B55" s="413"/>
      <c r="C55" s="414"/>
      <c r="D55" s="413"/>
      <c r="E55" s="414"/>
      <c r="F55" s="413"/>
      <c r="G55" s="414"/>
      <c r="H55" s="415"/>
      <c r="I55" s="415"/>
      <c r="J55" s="390"/>
    </row>
    <row r="56" spans="1:10" ht="15" customHeight="1">
      <c r="A56" s="396" t="s">
        <v>67</v>
      </c>
      <c r="B56" s="391"/>
      <c r="C56" s="392"/>
      <c r="D56" s="393"/>
      <c r="E56" s="394"/>
      <c r="F56" s="391"/>
      <c r="G56" s="392"/>
      <c r="H56" s="395"/>
      <c r="I56" s="395" t="s">
        <v>69</v>
      </c>
      <c r="J56" s="1"/>
    </row>
    <row r="57" spans="1:10" ht="15" customHeight="1">
      <c r="A57" s="396" t="s">
        <v>68</v>
      </c>
      <c r="B57" s="391"/>
      <c r="C57" s="392"/>
      <c r="D57" s="393"/>
      <c r="E57" s="394"/>
      <c r="F57" s="391"/>
      <c r="G57" s="392"/>
      <c r="H57" s="395"/>
      <c r="I57" s="436" t="s">
        <v>71</v>
      </c>
      <c r="J57" s="1"/>
    </row>
    <row r="58" spans="1:10" ht="15" customHeight="1">
      <c r="A58" s="396" t="s">
        <v>70</v>
      </c>
      <c r="B58" s="391"/>
      <c r="C58" s="392"/>
      <c r="D58" s="393"/>
      <c r="E58" s="394"/>
      <c r="F58" s="391"/>
      <c r="G58" s="392"/>
      <c r="H58" s="395"/>
      <c r="I58" s="395"/>
      <c r="J58" s="1"/>
    </row>
    <row r="59" spans="1:10" ht="15" customHeight="1">
      <c r="A59" s="396" t="s">
        <v>72</v>
      </c>
      <c r="B59" s="391"/>
      <c r="C59" s="392"/>
      <c r="D59" s="393"/>
      <c r="E59" s="394"/>
      <c r="F59" s="391"/>
      <c r="G59" s="392"/>
      <c r="H59" s="395"/>
      <c r="I59" s="395"/>
      <c r="J59" s="1"/>
    </row>
    <row r="60" spans="1:10" ht="15" customHeight="1">
      <c r="A60" s="396" t="s">
        <v>73</v>
      </c>
      <c r="B60" s="391"/>
      <c r="C60" s="392"/>
      <c r="D60" s="393"/>
      <c r="E60" s="394"/>
      <c r="F60" s="391"/>
      <c r="G60" s="392"/>
      <c r="H60" s="395"/>
      <c r="I60" s="395"/>
      <c r="J60" s="1"/>
    </row>
    <row r="61" spans="1:10" ht="15" customHeight="1">
      <c r="A61" s="1"/>
      <c r="B61" s="391"/>
      <c r="C61" s="392"/>
      <c r="D61" s="393"/>
      <c r="E61" s="394"/>
      <c r="F61" s="391"/>
      <c r="G61" s="392"/>
      <c r="H61" s="395"/>
      <c r="I61" s="395"/>
      <c r="J61" s="1"/>
    </row>
    <row r="62" spans="1:9" ht="15" customHeight="1">
      <c r="A62" s="23"/>
      <c r="B62" s="20"/>
      <c r="C62" s="21"/>
      <c r="D62" s="248"/>
      <c r="E62" s="22"/>
      <c r="F62" s="20"/>
      <c r="G62" s="21"/>
      <c r="H62" s="25"/>
      <c r="I62" s="25"/>
    </row>
    <row r="63" spans="1:9" ht="15" customHeight="1">
      <c r="A63" s="23"/>
      <c r="B63" s="20"/>
      <c r="C63" s="21"/>
      <c r="D63" s="248"/>
      <c r="E63" s="22"/>
      <c r="F63" s="20"/>
      <c r="G63" s="21"/>
      <c r="H63" s="25"/>
      <c r="I63" s="25"/>
    </row>
    <row r="64" spans="1:9" ht="15" customHeight="1">
      <c r="A64" s="23"/>
      <c r="B64" s="20"/>
      <c r="C64" s="21"/>
      <c r="D64" s="248"/>
      <c r="E64" s="22"/>
      <c r="F64" s="20"/>
      <c r="G64" s="21"/>
      <c r="H64" s="25"/>
      <c r="I64" s="25"/>
    </row>
    <row r="65" spans="1:9" ht="15" customHeight="1">
      <c r="A65" s="23"/>
      <c r="B65" s="20"/>
      <c r="C65" s="21"/>
      <c r="D65" s="248"/>
      <c r="E65" s="22"/>
      <c r="F65" s="20"/>
      <c r="G65" s="21"/>
      <c r="H65" s="25"/>
      <c r="I65" s="25"/>
    </row>
    <row r="66" spans="1:9" ht="15" customHeight="1">
      <c r="A66" s="23"/>
      <c r="B66" s="20"/>
      <c r="C66" s="21"/>
      <c r="D66" s="248"/>
      <c r="E66" s="22"/>
      <c r="F66" s="20"/>
      <c r="G66" s="21"/>
      <c r="H66" s="25"/>
      <c r="I66" s="25"/>
    </row>
    <row r="67" spans="1:9" ht="15" customHeight="1">
      <c r="A67" s="23"/>
      <c r="B67" s="20"/>
      <c r="C67" s="21"/>
      <c r="D67" s="248"/>
      <c r="E67" s="22"/>
      <c r="F67" s="20"/>
      <c r="G67" s="21"/>
      <c r="H67" s="25"/>
      <c r="I67" s="25"/>
    </row>
  </sheetData>
  <sheetProtection/>
  <printOptions/>
  <pageMargins left="0.7" right="0.29" top="0.58" bottom="0.5" header="0.3" footer="0.3"/>
  <pageSetup horizontalDpi="600" verticalDpi="600" orientation="portrait" scale="80" r:id="rId1"/>
  <headerFooter>
    <oddHeader>&amp;L&amp;D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1" sqref="A1"/>
    </sheetView>
  </sheetViews>
  <sheetFormatPr defaultColWidth="8.8515625" defaultRowHeight="15.75" customHeight="1"/>
  <cols>
    <col min="1" max="1" width="35.421875" style="194" customWidth="1"/>
    <col min="2" max="2" width="8.140625" style="193" customWidth="1"/>
    <col min="3" max="3" width="12.57421875" style="50" customWidth="1"/>
    <col min="4" max="4" width="6.57421875" style="192" customWidth="1"/>
    <col min="5" max="5" width="10.28125" style="446" customWidth="1"/>
    <col min="6" max="6" width="7.421875" style="193" customWidth="1"/>
    <col min="7" max="7" width="11.140625" style="50" customWidth="1"/>
    <col min="8" max="8" width="14.421875" style="7" customWidth="1"/>
    <col min="9" max="9" width="8.57421875" style="7" customWidth="1"/>
    <col min="10" max="10" width="8.8515625" style="194" customWidth="1"/>
    <col min="11" max="11" width="10.140625" style="194" customWidth="1"/>
    <col min="12" max="14" width="8.8515625" style="194" customWidth="1"/>
    <col min="15" max="15" width="11.00390625" style="194" customWidth="1"/>
    <col min="16" max="16" width="12.7109375" style="194" bestFit="1" customWidth="1"/>
    <col min="17" max="16384" width="8.8515625" style="194" customWidth="1"/>
  </cols>
  <sheetData>
    <row r="1" spans="1:10" ht="15.75" customHeight="1">
      <c r="A1" s="396" t="s">
        <v>295</v>
      </c>
      <c r="B1" s="397"/>
      <c r="C1" s="398"/>
      <c r="D1" s="399"/>
      <c r="E1" s="400"/>
      <c r="F1" s="397"/>
      <c r="G1" s="398"/>
      <c r="H1" s="401"/>
      <c r="I1" s="401"/>
      <c r="J1" s="390"/>
    </row>
    <row r="2" spans="1:10" ht="15.75" customHeight="1">
      <c r="A2" s="396" t="s">
        <v>296</v>
      </c>
      <c r="B2" s="397"/>
      <c r="C2" s="398"/>
      <c r="D2" s="399"/>
      <c r="E2" s="400"/>
      <c r="F2" s="397"/>
      <c r="G2" s="398"/>
      <c r="H2" s="401"/>
      <c r="I2" s="401"/>
      <c r="J2" s="390"/>
    </row>
    <row r="3" spans="1:10" ht="15.75" customHeight="1">
      <c r="A3" s="396" t="s">
        <v>64</v>
      </c>
      <c r="B3" s="397"/>
      <c r="C3" s="398"/>
      <c r="D3" s="399"/>
      <c r="E3" s="400"/>
      <c r="F3" s="397"/>
      <c r="G3" s="398"/>
      <c r="H3" s="401"/>
      <c r="I3" s="401"/>
      <c r="J3" s="390"/>
    </row>
    <row r="4" spans="1:10" ht="15.75" customHeight="1">
      <c r="A4" s="396" t="s">
        <v>5</v>
      </c>
      <c r="B4" s="397"/>
      <c r="C4" s="398"/>
      <c r="D4" s="399"/>
      <c r="E4" s="400"/>
      <c r="F4" s="397"/>
      <c r="G4" s="398"/>
      <c r="H4" s="401"/>
      <c r="I4" s="401"/>
      <c r="J4" s="390"/>
    </row>
    <row r="5" spans="1:10" ht="15.75" customHeight="1">
      <c r="A5" s="396" t="s">
        <v>6</v>
      </c>
      <c r="B5" s="397"/>
      <c r="C5" s="398"/>
      <c r="D5" s="399"/>
      <c r="E5" s="402"/>
      <c r="F5" s="397"/>
      <c r="G5" s="398"/>
      <c r="H5" s="401"/>
      <c r="I5" s="401"/>
      <c r="J5" s="390"/>
    </row>
    <row r="6" spans="1:10" ht="15.75" customHeight="1">
      <c r="A6" s="396" t="s">
        <v>65</v>
      </c>
      <c r="B6" s="397"/>
      <c r="C6" s="398"/>
      <c r="D6" s="399"/>
      <c r="E6" s="400"/>
      <c r="F6" s="397"/>
      <c r="G6" s="398"/>
      <c r="H6" s="401"/>
      <c r="I6" s="401"/>
      <c r="J6" s="390"/>
    </row>
    <row r="7" spans="1:10" ht="15.75" customHeight="1">
      <c r="A7" s="396" t="s">
        <v>101</v>
      </c>
      <c r="B7" s="397"/>
      <c r="C7" s="398"/>
      <c r="D7" s="399"/>
      <c r="E7" s="1"/>
      <c r="F7" s="397"/>
      <c r="G7" s="398"/>
      <c r="H7" s="401"/>
      <c r="I7" s="401"/>
      <c r="J7" s="390"/>
    </row>
    <row r="8" spans="1:10" ht="15.75" customHeight="1">
      <c r="A8" s="396"/>
      <c r="B8" s="397"/>
      <c r="C8" s="403" t="s">
        <v>66</v>
      </c>
      <c r="D8" s="399"/>
      <c r="E8" s="403"/>
      <c r="F8" s="397"/>
      <c r="G8" s="398"/>
      <c r="H8" s="401"/>
      <c r="I8" s="401"/>
      <c r="J8" s="390"/>
    </row>
    <row r="9" spans="1:10" ht="15.75" customHeight="1">
      <c r="A9" s="404" t="s">
        <v>297</v>
      </c>
      <c r="B9" s="405"/>
      <c r="C9" s="406"/>
      <c r="D9" s="407"/>
      <c r="E9" s="408"/>
      <c r="F9" s="405"/>
      <c r="G9" s="406"/>
      <c r="H9" s="409"/>
      <c r="I9" s="409"/>
      <c r="J9" s="390"/>
    </row>
    <row r="10" spans="1:10" ht="15.75" customHeight="1">
      <c r="A10" s="1"/>
      <c r="B10" s="410" t="s">
        <v>39</v>
      </c>
      <c r="C10" s="392"/>
      <c r="D10" s="410" t="s">
        <v>40</v>
      </c>
      <c r="E10" s="392"/>
      <c r="F10" s="410"/>
      <c r="G10" s="411" t="s">
        <v>41</v>
      </c>
      <c r="H10" s="395"/>
      <c r="I10" s="395"/>
      <c r="J10" s="390"/>
    </row>
    <row r="11" spans="1:10" ht="15.75" customHeight="1">
      <c r="A11" s="412" t="s">
        <v>92</v>
      </c>
      <c r="B11" s="413" t="s">
        <v>42</v>
      </c>
      <c r="C11" s="414" t="s">
        <v>43</v>
      </c>
      <c r="D11" s="413" t="s">
        <v>42</v>
      </c>
      <c r="E11" s="414" t="s">
        <v>43</v>
      </c>
      <c r="F11" s="413" t="s">
        <v>42</v>
      </c>
      <c r="G11" s="414" t="s">
        <v>43</v>
      </c>
      <c r="H11" s="415" t="s">
        <v>44</v>
      </c>
      <c r="I11" s="415" t="s">
        <v>45</v>
      </c>
      <c r="J11" s="390"/>
    </row>
    <row r="12" spans="1:10" ht="15.75" customHeight="1">
      <c r="A12" s="416" t="s">
        <v>94</v>
      </c>
      <c r="B12" s="417"/>
      <c r="C12" s="437"/>
      <c r="D12" s="417"/>
      <c r="E12" s="418"/>
      <c r="F12" s="417"/>
      <c r="G12" s="437"/>
      <c r="H12" s="419"/>
      <c r="I12" s="420"/>
      <c r="J12" s="390"/>
    </row>
    <row r="13" spans="1:10" ht="15.75" customHeight="1">
      <c r="A13" s="421" t="s">
        <v>14</v>
      </c>
      <c r="B13" s="422">
        <f aca="true" t="shared" si="0" ref="B13:G13">B12</f>
        <v>0</v>
      </c>
      <c r="C13" s="423">
        <f t="shared" si="0"/>
        <v>0</v>
      </c>
      <c r="D13" s="424">
        <f t="shared" si="0"/>
        <v>0</v>
      </c>
      <c r="E13" s="425">
        <f t="shared" si="0"/>
        <v>0</v>
      </c>
      <c r="F13" s="422">
        <f t="shared" si="0"/>
        <v>0</v>
      </c>
      <c r="G13" s="423">
        <f t="shared" si="0"/>
        <v>0</v>
      </c>
      <c r="H13" s="426"/>
      <c r="I13" s="426" t="e">
        <f>H13/G13</f>
        <v>#DIV/0!</v>
      </c>
      <c r="J13" s="390"/>
    </row>
    <row r="14" spans="1:10" ht="15.75" customHeight="1">
      <c r="A14" s="421"/>
      <c r="B14" s="422"/>
      <c r="C14" s="423"/>
      <c r="D14" s="424"/>
      <c r="E14" s="425"/>
      <c r="F14" s="422"/>
      <c r="G14" s="423"/>
      <c r="H14" s="426"/>
      <c r="I14" s="426"/>
      <c r="J14" s="390"/>
    </row>
    <row r="15" spans="1:10" ht="15.75" customHeight="1">
      <c r="A15" s="412" t="s">
        <v>93</v>
      </c>
      <c r="B15" s="413" t="s">
        <v>42</v>
      </c>
      <c r="C15" s="414" t="s">
        <v>43</v>
      </c>
      <c r="D15" s="413" t="s">
        <v>42</v>
      </c>
      <c r="E15" s="414" t="s">
        <v>43</v>
      </c>
      <c r="F15" s="413" t="s">
        <v>42</v>
      </c>
      <c r="G15" s="414" t="s">
        <v>43</v>
      </c>
      <c r="H15" s="415" t="s">
        <v>44</v>
      </c>
      <c r="I15" s="415" t="s">
        <v>45</v>
      </c>
      <c r="J15" s="390"/>
    </row>
    <row r="16" spans="1:10" ht="15.75" customHeight="1">
      <c r="A16" s="416" t="s">
        <v>172</v>
      </c>
      <c r="B16" s="427">
        <v>20</v>
      </c>
      <c r="C16" s="519">
        <v>998</v>
      </c>
      <c r="D16" s="427">
        <v>0</v>
      </c>
      <c r="E16" s="519">
        <v>0</v>
      </c>
      <c r="F16" s="427">
        <v>20</v>
      </c>
      <c r="G16" s="519">
        <v>998</v>
      </c>
      <c r="H16" s="520" t="s">
        <v>298</v>
      </c>
      <c r="I16" s="520">
        <v>295</v>
      </c>
      <c r="J16" s="390"/>
    </row>
    <row r="17" spans="1:10" ht="15.75" customHeight="1">
      <c r="A17" s="416" t="s">
        <v>46</v>
      </c>
      <c r="B17" s="427">
        <v>90</v>
      </c>
      <c r="C17" s="519">
        <v>4492</v>
      </c>
      <c r="D17" s="427">
        <v>0</v>
      </c>
      <c r="E17" s="519">
        <v>0</v>
      </c>
      <c r="F17" s="427">
        <v>90</v>
      </c>
      <c r="G17" s="519">
        <v>4492</v>
      </c>
      <c r="H17" s="520" t="s">
        <v>299</v>
      </c>
      <c r="I17" s="520">
        <v>248.55</v>
      </c>
      <c r="J17" s="390"/>
    </row>
    <row r="18" spans="1:10" ht="15.75" customHeight="1">
      <c r="A18" s="416" t="s">
        <v>74</v>
      </c>
      <c r="B18" s="427">
        <v>30</v>
      </c>
      <c r="C18" s="519">
        <v>1496.7</v>
      </c>
      <c r="D18" s="427">
        <v>5</v>
      </c>
      <c r="E18" s="519">
        <v>250</v>
      </c>
      <c r="F18" s="427">
        <v>35</v>
      </c>
      <c r="G18" s="519">
        <v>1746.7</v>
      </c>
      <c r="H18" s="520" t="s">
        <v>300</v>
      </c>
      <c r="I18" s="520">
        <v>175.6</v>
      </c>
      <c r="J18" s="390"/>
    </row>
    <row r="19" spans="1:10" ht="15.75" customHeight="1">
      <c r="A19" s="416" t="s">
        <v>301</v>
      </c>
      <c r="B19" s="427">
        <v>40</v>
      </c>
      <c r="C19" s="519">
        <v>1996</v>
      </c>
      <c r="D19" s="427">
        <v>0</v>
      </c>
      <c r="E19" s="519">
        <v>0</v>
      </c>
      <c r="F19" s="427">
        <v>40</v>
      </c>
      <c r="G19" s="519">
        <v>1996</v>
      </c>
      <c r="H19" s="520" t="s">
        <v>302</v>
      </c>
      <c r="I19" s="520">
        <v>281.5</v>
      </c>
      <c r="J19" s="390"/>
    </row>
    <row r="20" spans="1:10" ht="15.75" customHeight="1">
      <c r="A20" s="416" t="s">
        <v>179</v>
      </c>
      <c r="B20" s="427">
        <v>20</v>
      </c>
      <c r="C20" s="519">
        <v>1000</v>
      </c>
      <c r="D20" s="427">
        <v>0</v>
      </c>
      <c r="E20" s="519">
        <v>0</v>
      </c>
      <c r="F20" s="427">
        <v>20</v>
      </c>
      <c r="G20" s="519">
        <v>1000</v>
      </c>
      <c r="H20" s="520" t="s">
        <v>303</v>
      </c>
      <c r="I20" s="520">
        <v>238.5</v>
      </c>
      <c r="J20" s="390"/>
    </row>
    <row r="21" spans="1:10" ht="15.75" customHeight="1">
      <c r="A21" s="416" t="s">
        <v>181</v>
      </c>
      <c r="B21" s="427">
        <v>20</v>
      </c>
      <c r="C21" s="519">
        <v>998</v>
      </c>
      <c r="D21" s="427">
        <v>0</v>
      </c>
      <c r="E21" s="519">
        <v>0</v>
      </c>
      <c r="F21" s="427">
        <v>20</v>
      </c>
      <c r="G21" s="519">
        <v>998</v>
      </c>
      <c r="H21" s="520" t="s">
        <v>304</v>
      </c>
      <c r="I21" s="520">
        <v>242</v>
      </c>
      <c r="J21" s="390"/>
    </row>
    <row r="22" spans="1:10" ht="15.75" customHeight="1">
      <c r="A22" s="416" t="s">
        <v>81</v>
      </c>
      <c r="B22" s="427">
        <v>50</v>
      </c>
      <c r="C22" s="519">
        <v>2496</v>
      </c>
      <c r="D22" s="427">
        <v>50</v>
      </c>
      <c r="E22" s="519">
        <v>2497.5</v>
      </c>
      <c r="F22" s="427">
        <v>100</v>
      </c>
      <c r="G22" s="519">
        <v>4993.5</v>
      </c>
      <c r="H22" s="520" t="s">
        <v>305</v>
      </c>
      <c r="I22" s="520">
        <v>207.09</v>
      </c>
      <c r="J22" s="390"/>
    </row>
    <row r="23" spans="1:10" ht="15.75" customHeight="1">
      <c r="A23" s="416" t="s">
        <v>49</v>
      </c>
      <c r="B23" s="427">
        <v>10</v>
      </c>
      <c r="C23" s="519">
        <v>499</v>
      </c>
      <c r="D23" s="427">
        <v>0</v>
      </c>
      <c r="E23" s="519">
        <v>0</v>
      </c>
      <c r="F23" s="427">
        <v>10</v>
      </c>
      <c r="G23" s="519">
        <v>499</v>
      </c>
      <c r="H23" s="520" t="s">
        <v>306</v>
      </c>
      <c r="I23" s="520">
        <v>295</v>
      </c>
      <c r="J23" s="390"/>
    </row>
    <row r="24" spans="1:10" ht="15.75" customHeight="1">
      <c r="A24" s="416" t="s">
        <v>267</v>
      </c>
      <c r="B24" s="427">
        <v>10</v>
      </c>
      <c r="C24" s="519">
        <v>499</v>
      </c>
      <c r="D24" s="427">
        <v>0</v>
      </c>
      <c r="E24" s="519">
        <v>0</v>
      </c>
      <c r="F24" s="427">
        <v>10</v>
      </c>
      <c r="G24" s="519">
        <v>499</v>
      </c>
      <c r="H24" s="520" t="s">
        <v>307</v>
      </c>
      <c r="I24" s="520">
        <v>280</v>
      </c>
      <c r="J24" s="390"/>
    </row>
    <row r="25" spans="1:10" ht="15.75" customHeight="1">
      <c r="A25" s="416" t="s">
        <v>50</v>
      </c>
      <c r="B25" s="427">
        <v>30</v>
      </c>
      <c r="C25" s="519">
        <v>1497</v>
      </c>
      <c r="D25" s="427">
        <v>0</v>
      </c>
      <c r="E25" s="519">
        <v>0</v>
      </c>
      <c r="F25" s="427">
        <v>30</v>
      </c>
      <c r="G25" s="519">
        <v>1497</v>
      </c>
      <c r="H25" s="520" t="s">
        <v>308</v>
      </c>
      <c r="I25" s="520">
        <v>238.33</v>
      </c>
      <c r="J25" s="390"/>
    </row>
    <row r="26" spans="1:10" ht="15.75" customHeight="1">
      <c r="A26" s="416" t="s">
        <v>51</v>
      </c>
      <c r="B26" s="427">
        <v>65</v>
      </c>
      <c r="C26" s="519">
        <v>3245.4</v>
      </c>
      <c r="D26" s="427">
        <v>0</v>
      </c>
      <c r="E26" s="519">
        <v>0</v>
      </c>
      <c r="F26" s="427">
        <v>65</v>
      </c>
      <c r="G26" s="519">
        <v>3245.4</v>
      </c>
      <c r="H26" s="520" t="s">
        <v>309</v>
      </c>
      <c r="I26" s="520">
        <v>200.53</v>
      </c>
      <c r="J26" s="390"/>
    </row>
    <row r="27" spans="1:10" ht="15.75" customHeight="1">
      <c r="A27" s="416" t="s">
        <v>52</v>
      </c>
      <c r="B27" s="427">
        <v>375</v>
      </c>
      <c r="C27" s="519">
        <v>18722</v>
      </c>
      <c r="D27" s="427">
        <v>45</v>
      </c>
      <c r="E27" s="519">
        <v>2247.5</v>
      </c>
      <c r="F27" s="427">
        <v>420</v>
      </c>
      <c r="G27" s="519">
        <v>20969.5</v>
      </c>
      <c r="H27" s="520" t="s">
        <v>310</v>
      </c>
      <c r="I27" s="520">
        <v>208.57</v>
      </c>
      <c r="J27" s="390"/>
    </row>
    <row r="28" spans="1:10" ht="15.75" customHeight="1">
      <c r="A28" s="416" t="s">
        <v>99</v>
      </c>
      <c r="B28" s="427">
        <v>10</v>
      </c>
      <c r="C28" s="519">
        <v>498</v>
      </c>
      <c r="D28" s="427">
        <v>0</v>
      </c>
      <c r="E28" s="519">
        <v>0</v>
      </c>
      <c r="F28" s="427">
        <v>10</v>
      </c>
      <c r="G28" s="519">
        <v>498</v>
      </c>
      <c r="H28" s="520">
        <v>84660</v>
      </c>
      <c r="I28" s="520">
        <v>170</v>
      </c>
      <c r="J28" s="390"/>
    </row>
    <row r="29" spans="1:10" ht="15.75" customHeight="1">
      <c r="A29" s="416" t="s">
        <v>53</v>
      </c>
      <c r="B29" s="427">
        <v>20</v>
      </c>
      <c r="C29" s="519">
        <v>998</v>
      </c>
      <c r="D29" s="427">
        <v>0</v>
      </c>
      <c r="E29" s="519">
        <v>0</v>
      </c>
      <c r="F29" s="427">
        <v>20</v>
      </c>
      <c r="G29" s="519">
        <v>998</v>
      </c>
      <c r="H29" s="520" t="s">
        <v>311</v>
      </c>
      <c r="I29" s="520">
        <v>235.5</v>
      </c>
      <c r="J29" s="390"/>
    </row>
    <row r="30" spans="1:10" ht="15.75" customHeight="1">
      <c r="A30" s="416" t="s">
        <v>54</v>
      </c>
      <c r="B30" s="435"/>
      <c r="C30" s="519">
        <v>0</v>
      </c>
      <c r="D30" s="427">
        <v>5</v>
      </c>
      <c r="E30" s="519">
        <v>249.5</v>
      </c>
      <c r="F30" s="427">
        <v>5</v>
      </c>
      <c r="G30" s="519">
        <v>249.5</v>
      </c>
      <c r="H30" s="520">
        <v>56137.5</v>
      </c>
      <c r="I30" s="520">
        <v>225</v>
      </c>
      <c r="J30" s="390"/>
    </row>
    <row r="31" spans="1:10" ht="15.75" customHeight="1">
      <c r="A31" s="416" t="s">
        <v>55</v>
      </c>
      <c r="B31" s="427">
        <v>10</v>
      </c>
      <c r="C31" s="519">
        <v>500</v>
      </c>
      <c r="D31" s="427">
        <v>0</v>
      </c>
      <c r="E31" s="519">
        <v>0</v>
      </c>
      <c r="F31" s="427">
        <v>10</v>
      </c>
      <c r="G31" s="519">
        <v>500</v>
      </c>
      <c r="H31" s="520">
        <v>85000</v>
      </c>
      <c r="I31" s="520">
        <v>170</v>
      </c>
      <c r="J31" s="390"/>
    </row>
    <row r="32" spans="1:10" ht="15.75" customHeight="1">
      <c r="A32" s="416" t="s">
        <v>273</v>
      </c>
      <c r="B32" s="427">
        <v>40</v>
      </c>
      <c r="C32" s="519">
        <v>1996</v>
      </c>
      <c r="D32" s="427">
        <v>0</v>
      </c>
      <c r="E32" s="519">
        <v>0</v>
      </c>
      <c r="F32" s="427">
        <v>40</v>
      </c>
      <c r="G32" s="519">
        <v>1996</v>
      </c>
      <c r="H32" s="520" t="s">
        <v>312</v>
      </c>
      <c r="I32" s="520">
        <v>162</v>
      </c>
      <c r="J32" s="390"/>
    </row>
    <row r="33" spans="1:10" ht="15.75" customHeight="1">
      <c r="A33" s="416" t="s">
        <v>57</v>
      </c>
      <c r="B33" s="427">
        <v>80</v>
      </c>
      <c r="C33" s="519">
        <v>3993</v>
      </c>
      <c r="D33" s="427">
        <v>80</v>
      </c>
      <c r="E33" s="519">
        <v>3995</v>
      </c>
      <c r="F33" s="427">
        <v>160</v>
      </c>
      <c r="G33" s="519">
        <v>7988</v>
      </c>
      <c r="H33" s="520" t="s">
        <v>313</v>
      </c>
      <c r="I33" s="520">
        <v>221.76</v>
      </c>
      <c r="J33" s="390"/>
    </row>
    <row r="34" spans="1:10" ht="15.75" customHeight="1">
      <c r="A34" s="416" t="s">
        <v>77</v>
      </c>
      <c r="B34" s="427">
        <v>10</v>
      </c>
      <c r="C34" s="519">
        <v>499</v>
      </c>
      <c r="D34" s="427">
        <v>5</v>
      </c>
      <c r="E34" s="519">
        <v>249.5</v>
      </c>
      <c r="F34" s="427">
        <v>15</v>
      </c>
      <c r="G34" s="519">
        <v>748.5</v>
      </c>
      <c r="H34" s="520" t="s">
        <v>314</v>
      </c>
      <c r="I34" s="520">
        <v>189.67</v>
      </c>
      <c r="J34" s="390"/>
    </row>
    <row r="35" spans="1:10" ht="15.75" customHeight="1">
      <c r="A35" s="416" t="s">
        <v>315</v>
      </c>
      <c r="B35" s="427">
        <v>40</v>
      </c>
      <c r="C35" s="519">
        <v>1996</v>
      </c>
      <c r="D35" s="427">
        <v>0</v>
      </c>
      <c r="E35" s="519">
        <v>0</v>
      </c>
      <c r="F35" s="427">
        <v>40</v>
      </c>
      <c r="G35" s="519">
        <v>1996</v>
      </c>
      <c r="H35" s="520" t="s">
        <v>316</v>
      </c>
      <c r="I35" s="520">
        <v>232.29</v>
      </c>
      <c r="J35" s="390"/>
    </row>
    <row r="36" spans="1:10" ht="15.75" customHeight="1">
      <c r="A36" s="416" t="s">
        <v>78</v>
      </c>
      <c r="B36" s="435"/>
      <c r="C36" s="519">
        <v>0</v>
      </c>
      <c r="D36" s="427">
        <v>15</v>
      </c>
      <c r="E36" s="519">
        <v>749.2</v>
      </c>
      <c r="F36" s="427">
        <v>15</v>
      </c>
      <c r="G36" s="519">
        <v>749.2</v>
      </c>
      <c r="H36" s="520" t="s">
        <v>317</v>
      </c>
      <c r="I36" s="520">
        <v>275</v>
      </c>
      <c r="J36" s="390"/>
    </row>
    <row r="37" spans="1:10" ht="15.75" customHeight="1">
      <c r="A37" s="416" t="s">
        <v>60</v>
      </c>
      <c r="B37" s="427">
        <v>45</v>
      </c>
      <c r="C37" s="519">
        <v>2249</v>
      </c>
      <c r="D37" s="427">
        <v>0</v>
      </c>
      <c r="E37" s="519">
        <v>0</v>
      </c>
      <c r="F37" s="427">
        <v>45</v>
      </c>
      <c r="G37" s="519">
        <v>2249</v>
      </c>
      <c r="H37" s="520" t="s">
        <v>318</v>
      </c>
      <c r="I37" s="520">
        <v>195.57</v>
      </c>
      <c r="J37" s="390"/>
    </row>
    <row r="38" spans="1:10" ht="15.75" customHeight="1">
      <c r="A38" s="416" t="s">
        <v>207</v>
      </c>
      <c r="B38" s="427">
        <v>20</v>
      </c>
      <c r="C38" s="519">
        <v>998</v>
      </c>
      <c r="D38" s="427">
        <v>30</v>
      </c>
      <c r="E38" s="519">
        <v>1498.5</v>
      </c>
      <c r="F38" s="427">
        <v>50</v>
      </c>
      <c r="G38" s="519">
        <v>2496.5</v>
      </c>
      <c r="H38" s="520" t="s">
        <v>319</v>
      </c>
      <c r="I38" s="520">
        <v>229</v>
      </c>
      <c r="J38" s="390"/>
    </row>
    <row r="39" spans="1:10" ht="15.75" customHeight="1">
      <c r="A39" s="416" t="s">
        <v>61</v>
      </c>
      <c r="B39" s="427">
        <v>50</v>
      </c>
      <c r="C39" s="519">
        <v>2496</v>
      </c>
      <c r="D39" s="427">
        <v>0</v>
      </c>
      <c r="E39" s="519">
        <v>0</v>
      </c>
      <c r="F39" s="427">
        <v>50</v>
      </c>
      <c r="G39" s="519">
        <v>2496</v>
      </c>
      <c r="H39" s="520" t="s">
        <v>320</v>
      </c>
      <c r="I39" s="520">
        <v>217.57</v>
      </c>
      <c r="J39" s="390"/>
    </row>
    <row r="40" spans="1:10" ht="15.75" customHeight="1">
      <c r="A40" s="416" t="s">
        <v>62</v>
      </c>
      <c r="B40" s="427">
        <f>45+30</f>
        <v>75</v>
      </c>
      <c r="C40" s="519">
        <f>2247+1499</f>
        <v>3746</v>
      </c>
      <c r="D40" s="427">
        <v>0</v>
      </c>
      <c r="E40" s="519">
        <v>0</v>
      </c>
      <c r="F40" s="427">
        <f>45+30</f>
        <v>75</v>
      </c>
      <c r="G40" s="519">
        <f>2247+1499</f>
        <v>3746</v>
      </c>
      <c r="H40" s="520">
        <f>561732+314770</f>
        <v>876502</v>
      </c>
      <c r="I40" s="520">
        <f>H40/G40</f>
        <v>233.98344901227978</v>
      </c>
      <c r="J40" s="390"/>
    </row>
    <row r="41" spans="1:10" ht="15.75" customHeight="1">
      <c r="A41" s="416" t="s">
        <v>86</v>
      </c>
      <c r="B41" s="427">
        <v>40</v>
      </c>
      <c r="C41" s="519">
        <v>1996</v>
      </c>
      <c r="D41" s="427">
        <v>0</v>
      </c>
      <c r="E41" s="519">
        <v>0</v>
      </c>
      <c r="F41" s="427">
        <v>40</v>
      </c>
      <c r="G41" s="519">
        <v>1996</v>
      </c>
      <c r="H41" s="520" t="s">
        <v>321</v>
      </c>
      <c r="I41" s="520">
        <v>184.5</v>
      </c>
      <c r="J41" s="390"/>
    </row>
    <row r="42" spans="1:10" ht="15.75" customHeight="1">
      <c r="A42" s="416" t="s">
        <v>63</v>
      </c>
      <c r="B42" s="435"/>
      <c r="C42" s="519">
        <v>0</v>
      </c>
      <c r="D42" s="427">
        <v>140</v>
      </c>
      <c r="E42" s="519">
        <v>6992.5</v>
      </c>
      <c r="F42" s="427">
        <v>140</v>
      </c>
      <c r="G42" s="519">
        <v>6992.5</v>
      </c>
      <c r="H42" s="520" t="s">
        <v>322</v>
      </c>
      <c r="I42" s="520">
        <v>271.82</v>
      </c>
      <c r="J42" s="390"/>
    </row>
    <row r="43" spans="1:10" ht="15.75" customHeight="1">
      <c r="A43" s="416" t="s">
        <v>323</v>
      </c>
      <c r="B43" s="427">
        <v>20</v>
      </c>
      <c r="C43" s="519">
        <v>999</v>
      </c>
      <c r="D43" s="427">
        <v>30</v>
      </c>
      <c r="E43" s="519">
        <v>1498.5</v>
      </c>
      <c r="F43" s="427">
        <v>50</v>
      </c>
      <c r="G43" s="519">
        <v>2497.5</v>
      </c>
      <c r="H43" s="520" t="s">
        <v>324</v>
      </c>
      <c r="I43" s="520">
        <v>204.2</v>
      </c>
      <c r="J43" s="390"/>
    </row>
    <row r="44" spans="1:10" ht="15.75" customHeight="1">
      <c r="A44" s="416" t="s">
        <v>14</v>
      </c>
      <c r="B44" s="433">
        <v>1220</v>
      </c>
      <c r="C44" s="519">
        <v>60903.1</v>
      </c>
      <c r="D44" s="427">
        <v>405</v>
      </c>
      <c r="E44" s="519">
        <v>20227.7</v>
      </c>
      <c r="F44" s="433">
        <v>1625</v>
      </c>
      <c r="G44" s="519">
        <v>81130.8</v>
      </c>
      <c r="H44" s="520" t="s">
        <v>325</v>
      </c>
      <c r="I44" s="520">
        <v>222.34</v>
      </c>
      <c r="J44" s="390"/>
    </row>
    <row r="45" spans="1:10" ht="15.75" customHeight="1">
      <c r="A45" s="412"/>
      <c r="B45" s="413"/>
      <c r="C45" s="414"/>
      <c r="D45" s="413"/>
      <c r="E45" s="414"/>
      <c r="F45" s="413"/>
      <c r="G45" s="414"/>
      <c r="H45" s="415"/>
      <c r="I45" s="415"/>
      <c r="J45" s="390"/>
    </row>
    <row r="46" spans="1:10" ht="15.75" customHeight="1">
      <c r="A46" s="396" t="s">
        <v>67</v>
      </c>
      <c r="B46" s="391"/>
      <c r="C46" s="392"/>
      <c r="D46" s="393"/>
      <c r="E46" s="394"/>
      <c r="F46" s="391"/>
      <c r="G46" s="392"/>
      <c r="H46" s="395"/>
      <c r="I46" s="395" t="s">
        <v>69</v>
      </c>
      <c r="J46" s="1"/>
    </row>
    <row r="47" spans="1:10" ht="15.75" customHeight="1">
      <c r="A47" s="396" t="s">
        <v>68</v>
      </c>
      <c r="B47" s="391"/>
      <c r="C47" s="392"/>
      <c r="D47" s="393"/>
      <c r="E47" s="394"/>
      <c r="F47" s="391"/>
      <c r="G47" s="392"/>
      <c r="H47" s="395"/>
      <c r="I47" s="436" t="s">
        <v>71</v>
      </c>
      <c r="J47" s="1"/>
    </row>
    <row r="48" spans="1:10" ht="15.75" customHeight="1">
      <c r="A48" s="396" t="s">
        <v>70</v>
      </c>
      <c r="B48" s="391"/>
      <c r="C48" s="392"/>
      <c r="D48" s="393"/>
      <c r="E48" s="394"/>
      <c r="F48" s="391"/>
      <c r="G48" s="392"/>
      <c r="H48" s="395"/>
      <c r="I48" s="395"/>
      <c r="J48" s="1"/>
    </row>
    <row r="49" spans="1:10" ht="15.75" customHeight="1">
      <c r="A49" s="396" t="s">
        <v>72</v>
      </c>
      <c r="B49" s="391"/>
      <c r="C49" s="392"/>
      <c r="D49" s="393"/>
      <c r="E49" s="394"/>
      <c r="F49" s="391"/>
      <c r="G49" s="392"/>
      <c r="H49" s="395"/>
      <c r="I49" s="395"/>
      <c r="J49" s="1"/>
    </row>
    <row r="50" spans="1:10" ht="15.75" customHeight="1">
      <c r="A50" s="396" t="s">
        <v>73</v>
      </c>
      <c r="B50" s="391"/>
      <c r="C50" s="392"/>
      <c r="D50" s="393"/>
      <c r="E50" s="394"/>
      <c r="F50" s="391"/>
      <c r="G50" s="392"/>
      <c r="H50" s="395"/>
      <c r="I50" s="395"/>
      <c r="J50" s="1"/>
    </row>
    <row r="51" spans="1:10" ht="15.75" customHeight="1">
      <c r="A51" s="1"/>
      <c r="B51" s="391"/>
      <c r="C51" s="392"/>
      <c r="D51" s="393"/>
      <c r="E51" s="394"/>
      <c r="F51" s="391"/>
      <c r="G51" s="392"/>
      <c r="H51" s="395"/>
      <c r="I51" s="395"/>
      <c r="J51" s="1"/>
    </row>
    <row r="52" spans="1:9" ht="15.75" customHeight="1">
      <c r="A52" s="23"/>
      <c r="B52" s="20"/>
      <c r="C52" s="21"/>
      <c r="D52" s="248"/>
      <c r="E52" s="22"/>
      <c r="F52" s="20"/>
      <c r="G52" s="21"/>
      <c r="H52" s="25"/>
      <c r="I52" s="25"/>
    </row>
    <row r="53" spans="1:9" ht="15.75" customHeight="1">
      <c r="A53" s="23"/>
      <c r="B53" s="20"/>
      <c r="C53" s="21"/>
      <c r="D53" s="248"/>
      <c r="E53" s="22"/>
      <c r="F53" s="20"/>
      <c r="G53" s="21"/>
      <c r="H53" s="25"/>
      <c r="I53" s="25"/>
    </row>
    <row r="54" spans="1:9" ht="15.75" customHeight="1">
      <c r="A54" s="23"/>
      <c r="B54" s="20"/>
      <c r="C54" s="21"/>
      <c r="D54" s="248"/>
      <c r="E54" s="22"/>
      <c r="F54" s="20"/>
      <c r="G54" s="21"/>
      <c r="H54" s="25"/>
      <c r="I54" s="25"/>
    </row>
    <row r="55" spans="1:9" ht="15.75" customHeight="1">
      <c r="A55" s="23"/>
      <c r="B55" s="20"/>
      <c r="C55" s="21"/>
      <c r="D55" s="248"/>
      <c r="E55" s="22"/>
      <c r="F55" s="20"/>
      <c r="G55" s="21"/>
      <c r="H55" s="25"/>
      <c r="I55" s="25"/>
    </row>
    <row r="56" spans="1:9" ht="15.75" customHeight="1">
      <c r="A56" s="23"/>
      <c r="B56" s="20"/>
      <c r="C56" s="21"/>
      <c r="D56" s="248"/>
      <c r="E56" s="22"/>
      <c r="F56" s="20"/>
      <c r="G56" s="21"/>
      <c r="H56" s="25"/>
      <c r="I56" s="25"/>
    </row>
    <row r="57" spans="1:9" ht="15.75" customHeight="1">
      <c r="A57" s="23"/>
      <c r="B57" s="20"/>
      <c r="C57" s="21"/>
      <c r="D57" s="248"/>
      <c r="E57" s="22"/>
      <c r="F57" s="20"/>
      <c r="G57" s="21"/>
      <c r="H57" s="25"/>
      <c r="I57" s="25"/>
    </row>
  </sheetData>
  <sheetProtection/>
  <printOptions/>
  <pageMargins left="0.7" right="0.29" top="1.08" bottom="0.5" header="0.3" footer="0.3"/>
  <pageSetup horizontalDpi="600" verticalDpi="600" orientation="portrait" scale="80" r:id="rId1"/>
  <headerFooter>
    <oddHeader>&amp;L&amp;D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A1" sqref="A1"/>
    </sheetView>
  </sheetViews>
  <sheetFormatPr defaultColWidth="8.8515625" defaultRowHeight="15.75" customHeight="1"/>
  <cols>
    <col min="1" max="1" width="35.421875" style="194" customWidth="1"/>
    <col min="2" max="2" width="8.140625" style="193" customWidth="1"/>
    <col min="3" max="3" width="12.57421875" style="50" customWidth="1"/>
    <col min="4" max="4" width="6.57421875" style="192" customWidth="1"/>
    <col min="5" max="5" width="10.28125" style="41" customWidth="1"/>
    <col min="6" max="6" width="7.421875" style="193" customWidth="1"/>
    <col min="7" max="7" width="11.140625" style="50" customWidth="1"/>
    <col min="8" max="8" width="14.421875" style="7" customWidth="1"/>
    <col min="9" max="9" width="8.57421875" style="7" customWidth="1"/>
    <col min="10" max="10" width="8.8515625" style="194" customWidth="1"/>
    <col min="11" max="11" width="10.140625" style="194" customWidth="1"/>
    <col min="12" max="14" width="8.8515625" style="194" customWidth="1"/>
    <col min="15" max="15" width="11.00390625" style="194" customWidth="1"/>
    <col min="16" max="16" width="12.7109375" style="194" bestFit="1" customWidth="1"/>
    <col min="17" max="16384" width="8.8515625" style="194" customWidth="1"/>
  </cols>
  <sheetData>
    <row r="1" spans="1:10" ht="15.75" customHeight="1">
      <c r="A1" s="396" t="s">
        <v>254</v>
      </c>
      <c r="B1" s="397"/>
      <c r="C1" s="398"/>
      <c r="D1" s="399"/>
      <c r="E1" s="400"/>
      <c r="F1" s="397"/>
      <c r="G1" s="398"/>
      <c r="H1" s="401"/>
      <c r="I1" s="401"/>
      <c r="J1" s="390"/>
    </row>
    <row r="2" spans="1:10" ht="15.75" customHeight="1">
      <c r="A2" s="396" t="s">
        <v>255</v>
      </c>
      <c r="B2" s="397"/>
      <c r="C2" s="398"/>
      <c r="D2" s="399"/>
      <c r="E2" s="400"/>
      <c r="F2" s="397"/>
      <c r="G2" s="398"/>
      <c r="H2" s="401"/>
      <c r="I2" s="401"/>
      <c r="J2" s="390"/>
    </row>
    <row r="3" spans="1:10" ht="15.75" customHeight="1">
      <c r="A3" s="396" t="s">
        <v>64</v>
      </c>
      <c r="B3" s="397"/>
      <c r="C3" s="398"/>
      <c r="D3" s="399"/>
      <c r="E3" s="400"/>
      <c r="F3" s="397"/>
      <c r="G3" s="398"/>
      <c r="H3" s="401"/>
      <c r="I3" s="401"/>
      <c r="J3" s="390"/>
    </row>
    <row r="4" spans="1:10" ht="15.75" customHeight="1">
      <c r="A4" s="396" t="s">
        <v>5</v>
      </c>
      <c r="B4" s="397"/>
      <c r="C4" s="398"/>
      <c r="D4" s="399"/>
      <c r="E4" s="400"/>
      <c r="F4" s="397"/>
      <c r="G4" s="398"/>
      <c r="H4" s="401"/>
      <c r="I4" s="401"/>
      <c r="J4" s="390"/>
    </row>
    <row r="5" spans="1:10" ht="15.75" customHeight="1">
      <c r="A5" s="396" t="s">
        <v>6</v>
      </c>
      <c r="B5" s="397"/>
      <c r="C5" s="398"/>
      <c r="D5" s="399"/>
      <c r="E5" s="402"/>
      <c r="F5" s="397"/>
      <c r="G5" s="398"/>
      <c r="H5" s="401"/>
      <c r="I5" s="401"/>
      <c r="J5" s="390"/>
    </row>
    <row r="6" spans="1:10" ht="15.75" customHeight="1">
      <c r="A6" s="396" t="s">
        <v>65</v>
      </c>
      <c r="B6" s="397"/>
      <c r="C6" s="398"/>
      <c r="D6" s="399"/>
      <c r="E6" s="400"/>
      <c r="F6" s="397"/>
      <c r="G6" s="398"/>
      <c r="H6" s="401"/>
      <c r="I6" s="401"/>
      <c r="J6" s="390"/>
    </row>
    <row r="7" spans="1:10" ht="15.75" customHeight="1">
      <c r="A7" s="396" t="s">
        <v>101</v>
      </c>
      <c r="B7" s="397"/>
      <c r="C7" s="398"/>
      <c r="D7" s="399"/>
      <c r="E7" s="1"/>
      <c r="F7" s="397"/>
      <c r="G7" s="398"/>
      <c r="H7" s="401"/>
      <c r="I7" s="401"/>
      <c r="J7" s="390"/>
    </row>
    <row r="8" spans="1:10" ht="15.75" customHeight="1">
      <c r="A8" s="396"/>
      <c r="B8" s="397"/>
      <c r="C8" s="403" t="s">
        <v>66</v>
      </c>
      <c r="D8" s="399"/>
      <c r="E8" s="403"/>
      <c r="F8" s="397"/>
      <c r="G8" s="398"/>
      <c r="H8" s="401"/>
      <c r="I8" s="401"/>
      <c r="J8" s="390"/>
    </row>
    <row r="9" spans="1:10" ht="15.75" customHeight="1">
      <c r="A9" s="404" t="s">
        <v>256</v>
      </c>
      <c r="B9" s="405"/>
      <c r="C9" s="406"/>
      <c r="D9" s="407"/>
      <c r="E9" s="408"/>
      <c r="F9" s="405"/>
      <c r="G9" s="406"/>
      <c r="H9" s="409"/>
      <c r="I9" s="409"/>
      <c r="J9" s="390"/>
    </row>
    <row r="10" spans="1:10" ht="15.75" customHeight="1">
      <c r="A10" s="1"/>
      <c r="B10" s="410" t="s">
        <v>39</v>
      </c>
      <c r="C10" s="392"/>
      <c r="D10" s="410" t="s">
        <v>40</v>
      </c>
      <c r="E10" s="392"/>
      <c r="F10" s="410"/>
      <c r="G10" s="411" t="s">
        <v>41</v>
      </c>
      <c r="H10" s="395"/>
      <c r="I10" s="395"/>
      <c r="J10" s="390"/>
    </row>
    <row r="11" spans="1:10" ht="15.75" customHeight="1">
      <c r="A11" s="412" t="s">
        <v>92</v>
      </c>
      <c r="B11" s="413" t="s">
        <v>42</v>
      </c>
      <c r="C11" s="414" t="s">
        <v>43</v>
      </c>
      <c r="D11" s="413" t="s">
        <v>42</v>
      </c>
      <c r="E11" s="414" t="s">
        <v>43</v>
      </c>
      <c r="F11" s="413" t="s">
        <v>42</v>
      </c>
      <c r="G11" s="414" t="s">
        <v>43</v>
      </c>
      <c r="H11" s="415" t="s">
        <v>44</v>
      </c>
      <c r="I11" s="415" t="s">
        <v>45</v>
      </c>
      <c r="J11" s="390"/>
    </row>
    <row r="12" spans="1:10" ht="15.75" customHeight="1">
      <c r="A12" s="416" t="s">
        <v>94</v>
      </c>
      <c r="B12" s="417"/>
      <c r="C12" s="437"/>
      <c r="D12" s="417"/>
      <c r="E12" s="418"/>
      <c r="F12" s="417"/>
      <c r="G12" s="437"/>
      <c r="H12" s="419"/>
      <c r="I12" s="420"/>
      <c r="J12" s="390"/>
    </row>
    <row r="13" spans="1:10" ht="15.75" customHeight="1">
      <c r="A13" s="421" t="s">
        <v>14</v>
      </c>
      <c r="B13" s="422">
        <f aca="true" t="shared" si="0" ref="B13:G13">B12</f>
        <v>0</v>
      </c>
      <c r="C13" s="423">
        <f t="shared" si="0"/>
        <v>0</v>
      </c>
      <c r="D13" s="424">
        <f t="shared" si="0"/>
        <v>0</v>
      </c>
      <c r="E13" s="425">
        <f t="shared" si="0"/>
        <v>0</v>
      </c>
      <c r="F13" s="422">
        <f t="shared" si="0"/>
        <v>0</v>
      </c>
      <c r="G13" s="423">
        <f t="shared" si="0"/>
        <v>0</v>
      </c>
      <c r="H13" s="426"/>
      <c r="I13" s="426" t="e">
        <f>H13/G13</f>
        <v>#DIV/0!</v>
      </c>
      <c r="J13" s="390"/>
    </row>
    <row r="14" spans="1:10" ht="15.75" customHeight="1">
      <c r="A14" s="421"/>
      <c r="B14" s="422"/>
      <c r="C14" s="423"/>
      <c r="D14" s="424"/>
      <c r="E14" s="425"/>
      <c r="F14" s="422"/>
      <c r="G14" s="423"/>
      <c r="H14" s="426"/>
      <c r="I14" s="426"/>
      <c r="J14" s="390"/>
    </row>
    <row r="15" spans="1:10" ht="15.75" customHeight="1">
      <c r="A15" s="412" t="s">
        <v>93</v>
      </c>
      <c r="B15" s="413" t="s">
        <v>42</v>
      </c>
      <c r="C15" s="414" t="s">
        <v>43</v>
      </c>
      <c r="D15" s="413" t="s">
        <v>42</v>
      </c>
      <c r="E15" s="414" t="s">
        <v>43</v>
      </c>
      <c r="F15" s="413" t="s">
        <v>42</v>
      </c>
      <c r="G15" s="414" t="s">
        <v>43</v>
      </c>
      <c r="H15" s="415" t="s">
        <v>44</v>
      </c>
      <c r="I15" s="415" t="s">
        <v>45</v>
      </c>
      <c r="J15" s="390"/>
    </row>
    <row r="16" spans="1:10" ht="15.75" customHeight="1">
      <c r="A16" s="416" t="s">
        <v>46</v>
      </c>
      <c r="B16" s="427">
        <v>150</v>
      </c>
      <c r="C16" s="438">
        <v>7486</v>
      </c>
      <c r="D16" s="427">
        <v>35</v>
      </c>
      <c r="E16" s="428">
        <v>1748</v>
      </c>
      <c r="F16" s="429">
        <v>185</v>
      </c>
      <c r="G16" s="439">
        <v>9234</v>
      </c>
      <c r="H16" s="430" t="s">
        <v>257</v>
      </c>
      <c r="I16" s="431">
        <v>257.44</v>
      </c>
      <c r="J16" s="390"/>
    </row>
    <row r="17" spans="1:10" ht="15.75" customHeight="1">
      <c r="A17" s="416" t="s">
        <v>258</v>
      </c>
      <c r="B17" s="427">
        <v>60</v>
      </c>
      <c r="C17" s="438">
        <v>2994</v>
      </c>
      <c r="D17" s="427">
        <v>0</v>
      </c>
      <c r="E17" s="428">
        <v>0</v>
      </c>
      <c r="F17" s="429">
        <v>60</v>
      </c>
      <c r="G17" s="439">
        <v>2994</v>
      </c>
      <c r="H17" s="430" t="s">
        <v>259</v>
      </c>
      <c r="I17" s="431">
        <v>181.83</v>
      </c>
      <c r="J17" s="390"/>
    </row>
    <row r="18" spans="1:10" ht="15.75" customHeight="1">
      <c r="A18" s="416" t="s">
        <v>90</v>
      </c>
      <c r="B18" s="427">
        <v>30</v>
      </c>
      <c r="C18" s="438">
        <v>1497</v>
      </c>
      <c r="D18" s="427">
        <v>0</v>
      </c>
      <c r="E18" s="428">
        <v>0</v>
      </c>
      <c r="F18" s="429">
        <v>30</v>
      </c>
      <c r="G18" s="439">
        <v>1497</v>
      </c>
      <c r="H18" s="430" t="s">
        <v>260</v>
      </c>
      <c r="I18" s="431">
        <v>178.67</v>
      </c>
      <c r="J18" s="390"/>
    </row>
    <row r="19" spans="1:10" ht="15.75" customHeight="1">
      <c r="A19" s="416" t="s">
        <v>74</v>
      </c>
      <c r="B19" s="427">
        <v>90</v>
      </c>
      <c r="C19" s="438">
        <v>4491</v>
      </c>
      <c r="D19" s="427">
        <v>0</v>
      </c>
      <c r="E19" s="428">
        <v>0</v>
      </c>
      <c r="F19" s="429">
        <v>90</v>
      </c>
      <c r="G19" s="439">
        <v>4491</v>
      </c>
      <c r="H19" s="430" t="s">
        <v>261</v>
      </c>
      <c r="I19" s="432">
        <v>160</v>
      </c>
      <c r="J19" s="390"/>
    </row>
    <row r="20" spans="1:10" ht="15.75" customHeight="1">
      <c r="A20" s="416" t="s">
        <v>74</v>
      </c>
      <c r="B20" s="427">
        <v>30</v>
      </c>
      <c r="C20" s="438">
        <v>1497</v>
      </c>
      <c r="D20" s="427">
        <v>35</v>
      </c>
      <c r="E20" s="428">
        <v>1746.4</v>
      </c>
      <c r="F20" s="429">
        <v>65</v>
      </c>
      <c r="G20" s="439">
        <v>3243.4</v>
      </c>
      <c r="H20" s="430" t="s">
        <v>262</v>
      </c>
      <c r="I20" s="431">
        <v>178.95</v>
      </c>
      <c r="J20" s="390"/>
    </row>
    <row r="21" spans="1:10" ht="15.75" customHeight="1">
      <c r="A21" s="416" t="s">
        <v>179</v>
      </c>
      <c r="B21" s="427">
        <v>10</v>
      </c>
      <c r="C21" s="438">
        <v>500</v>
      </c>
      <c r="D21" s="427">
        <v>0</v>
      </c>
      <c r="E21" s="428">
        <v>0</v>
      </c>
      <c r="F21" s="429">
        <v>10</v>
      </c>
      <c r="G21" s="439">
        <v>500</v>
      </c>
      <c r="H21" s="430" t="s">
        <v>263</v>
      </c>
      <c r="I21" s="432">
        <v>265</v>
      </c>
      <c r="J21" s="390"/>
    </row>
    <row r="22" spans="1:10" ht="15.75" customHeight="1">
      <c r="A22" s="416" t="s">
        <v>181</v>
      </c>
      <c r="B22" s="427">
        <f>50+20</f>
        <v>70</v>
      </c>
      <c r="C22" s="438">
        <f>2495+998</f>
        <v>3493</v>
      </c>
      <c r="D22" s="427">
        <v>0</v>
      </c>
      <c r="E22" s="428">
        <v>0</v>
      </c>
      <c r="F22" s="429">
        <f>50+20</f>
        <v>70</v>
      </c>
      <c r="G22" s="439">
        <f>2495+998</f>
        <v>3493</v>
      </c>
      <c r="H22" s="430">
        <f>247005+203592</f>
        <v>450597</v>
      </c>
      <c r="I22" s="432">
        <f>H22/G22</f>
        <v>129</v>
      </c>
      <c r="J22" s="390"/>
    </row>
    <row r="23" spans="1:10" ht="15.75" customHeight="1">
      <c r="A23" s="416" t="s">
        <v>81</v>
      </c>
      <c r="B23" s="427">
        <v>20</v>
      </c>
      <c r="C23" s="438">
        <v>999</v>
      </c>
      <c r="D23" s="427">
        <v>30</v>
      </c>
      <c r="E23" s="428">
        <v>1498.5</v>
      </c>
      <c r="F23" s="429">
        <v>50</v>
      </c>
      <c r="G23" s="439">
        <v>2497.5</v>
      </c>
      <c r="H23" s="430" t="s">
        <v>265</v>
      </c>
      <c r="I23" s="432">
        <v>243.8</v>
      </c>
      <c r="J23" s="390"/>
    </row>
    <row r="24" spans="1:10" ht="15.75" customHeight="1">
      <c r="A24" s="416" t="s">
        <v>49</v>
      </c>
      <c r="B24" s="427">
        <v>20</v>
      </c>
      <c r="C24" s="438">
        <v>999</v>
      </c>
      <c r="D24" s="427">
        <v>0</v>
      </c>
      <c r="E24" s="428">
        <v>0</v>
      </c>
      <c r="F24" s="429">
        <v>20</v>
      </c>
      <c r="G24" s="439">
        <v>999</v>
      </c>
      <c r="H24" s="430" t="s">
        <v>266</v>
      </c>
      <c r="I24" s="431">
        <v>207.55</v>
      </c>
      <c r="J24" s="390"/>
    </row>
    <row r="25" spans="1:10" ht="15.75" customHeight="1">
      <c r="A25" s="416" t="s">
        <v>267</v>
      </c>
      <c r="B25" s="427">
        <v>20</v>
      </c>
      <c r="C25" s="438">
        <v>998</v>
      </c>
      <c r="D25" s="427">
        <v>0</v>
      </c>
      <c r="E25" s="428">
        <v>0</v>
      </c>
      <c r="F25" s="429">
        <v>20</v>
      </c>
      <c r="G25" s="439">
        <v>998</v>
      </c>
      <c r="H25" s="430" t="s">
        <v>264</v>
      </c>
      <c r="I25" s="432">
        <v>247.5</v>
      </c>
      <c r="J25" s="390"/>
    </row>
    <row r="26" spans="1:10" ht="15.75" customHeight="1">
      <c r="A26" s="416" t="s">
        <v>50</v>
      </c>
      <c r="B26" s="427">
        <v>90</v>
      </c>
      <c r="C26" s="438">
        <v>4494</v>
      </c>
      <c r="D26" s="427">
        <v>10</v>
      </c>
      <c r="E26" s="428">
        <v>499.5</v>
      </c>
      <c r="F26" s="429">
        <v>100</v>
      </c>
      <c r="G26" s="439">
        <v>4993.5</v>
      </c>
      <c r="H26" s="430" t="s">
        <v>268</v>
      </c>
      <c r="I26" s="431">
        <v>227.01</v>
      </c>
      <c r="J26" s="390"/>
    </row>
    <row r="27" spans="1:10" ht="15.75" customHeight="1">
      <c r="A27" s="416" t="s">
        <v>51</v>
      </c>
      <c r="B27" s="427">
        <v>85</v>
      </c>
      <c r="C27" s="438">
        <v>4244</v>
      </c>
      <c r="D27" s="427">
        <v>0</v>
      </c>
      <c r="E27" s="428">
        <v>0</v>
      </c>
      <c r="F27" s="429">
        <v>85</v>
      </c>
      <c r="G27" s="439">
        <v>4244</v>
      </c>
      <c r="H27" s="430" t="s">
        <v>269</v>
      </c>
      <c r="I27" s="431">
        <v>165.71</v>
      </c>
      <c r="J27" s="390"/>
    </row>
    <row r="28" spans="1:10" ht="15.75" customHeight="1">
      <c r="A28" s="416" t="s">
        <v>52</v>
      </c>
      <c r="B28" s="433">
        <v>1025</v>
      </c>
      <c r="C28" s="438">
        <v>51150.7</v>
      </c>
      <c r="D28" s="427">
        <v>150</v>
      </c>
      <c r="E28" s="428">
        <v>7487.7</v>
      </c>
      <c r="F28" s="434">
        <v>1175</v>
      </c>
      <c r="G28" s="439">
        <v>58638.4</v>
      </c>
      <c r="H28" s="430" t="s">
        <v>270</v>
      </c>
      <c r="I28" s="431">
        <v>191.95</v>
      </c>
      <c r="J28" s="390"/>
    </row>
    <row r="29" spans="1:10" ht="15.75" customHeight="1">
      <c r="A29" s="416" t="s">
        <v>99</v>
      </c>
      <c r="B29" s="427">
        <v>20</v>
      </c>
      <c r="C29" s="438">
        <v>998</v>
      </c>
      <c r="D29" s="427">
        <v>20</v>
      </c>
      <c r="E29" s="428">
        <v>995</v>
      </c>
      <c r="F29" s="429">
        <v>40</v>
      </c>
      <c r="G29" s="439">
        <v>1993</v>
      </c>
      <c r="H29" s="430" t="s">
        <v>271</v>
      </c>
      <c r="I29" s="431">
        <v>144.52</v>
      </c>
      <c r="J29" s="390"/>
    </row>
    <row r="30" spans="1:10" ht="15.75" customHeight="1">
      <c r="A30" s="416" t="s">
        <v>54</v>
      </c>
      <c r="B30" s="427">
        <f>100+10</f>
        <v>110</v>
      </c>
      <c r="C30" s="438">
        <f>4990+499</f>
        <v>5489</v>
      </c>
      <c r="D30" s="427">
        <v>10</v>
      </c>
      <c r="E30" s="428">
        <v>499.5</v>
      </c>
      <c r="F30" s="429">
        <f>110+10</f>
        <v>120</v>
      </c>
      <c r="G30" s="439">
        <f>5489.5+499</f>
        <v>5988.5</v>
      </c>
      <c r="H30" s="430">
        <f>768104+165169</f>
        <v>933273</v>
      </c>
      <c r="I30" s="440">
        <f>H30/G30</f>
        <v>155.8442013859898</v>
      </c>
      <c r="J30" s="390"/>
    </row>
    <row r="31" spans="1:10" ht="15.75" customHeight="1">
      <c r="A31" s="416" t="s">
        <v>55</v>
      </c>
      <c r="B31" s="427">
        <v>25</v>
      </c>
      <c r="C31" s="438">
        <v>1248</v>
      </c>
      <c r="D31" s="427">
        <v>10</v>
      </c>
      <c r="E31" s="428">
        <v>499.5</v>
      </c>
      <c r="F31" s="429">
        <v>35</v>
      </c>
      <c r="G31" s="439">
        <v>1747.5</v>
      </c>
      <c r="H31" s="430" t="s">
        <v>272</v>
      </c>
      <c r="I31" s="431">
        <v>174.16</v>
      </c>
      <c r="J31" s="390"/>
    </row>
    <row r="32" spans="1:10" ht="15.75" customHeight="1">
      <c r="A32" s="416" t="s">
        <v>273</v>
      </c>
      <c r="B32" s="427">
        <v>52</v>
      </c>
      <c r="C32" s="438">
        <v>2595</v>
      </c>
      <c r="D32" s="427">
        <v>0</v>
      </c>
      <c r="E32" s="428">
        <v>0</v>
      </c>
      <c r="F32" s="429">
        <v>52</v>
      </c>
      <c r="G32" s="439">
        <v>2595</v>
      </c>
      <c r="H32" s="430" t="s">
        <v>274</v>
      </c>
      <c r="I32" s="431">
        <v>188.15</v>
      </c>
      <c r="J32" s="390"/>
    </row>
    <row r="33" spans="1:10" ht="15.75" customHeight="1">
      <c r="A33" s="416" t="s">
        <v>76</v>
      </c>
      <c r="B33" s="427">
        <v>10</v>
      </c>
      <c r="C33" s="438">
        <v>499</v>
      </c>
      <c r="D33" s="427">
        <v>0</v>
      </c>
      <c r="E33" s="428">
        <v>0</v>
      </c>
      <c r="F33" s="429">
        <v>10</v>
      </c>
      <c r="G33" s="439">
        <v>499</v>
      </c>
      <c r="H33" s="430">
        <v>90818</v>
      </c>
      <c r="I33" s="432">
        <v>182</v>
      </c>
      <c r="J33" s="390"/>
    </row>
    <row r="34" spans="1:10" ht="15.75" customHeight="1">
      <c r="A34" s="416" t="s">
        <v>198</v>
      </c>
      <c r="B34" s="427">
        <v>15</v>
      </c>
      <c r="C34" s="438">
        <v>749</v>
      </c>
      <c r="D34" s="427">
        <v>0</v>
      </c>
      <c r="E34" s="428">
        <v>0</v>
      </c>
      <c r="F34" s="429">
        <v>15</v>
      </c>
      <c r="G34" s="439">
        <v>749</v>
      </c>
      <c r="H34" s="430" t="s">
        <v>275</v>
      </c>
      <c r="I34" s="432">
        <v>171</v>
      </c>
      <c r="J34" s="390"/>
    </row>
    <row r="35" spans="1:10" ht="15.75" customHeight="1">
      <c r="A35" s="416" t="s">
        <v>57</v>
      </c>
      <c r="B35" s="427">
        <v>240</v>
      </c>
      <c r="C35" s="438">
        <v>11978</v>
      </c>
      <c r="D35" s="427">
        <v>140</v>
      </c>
      <c r="E35" s="428">
        <v>6990.8</v>
      </c>
      <c r="F35" s="429">
        <v>380</v>
      </c>
      <c r="G35" s="439">
        <v>18968.8</v>
      </c>
      <c r="H35" s="430" t="s">
        <v>276</v>
      </c>
      <c r="I35" s="431">
        <v>226.84</v>
      </c>
      <c r="J35" s="390"/>
    </row>
    <row r="36" spans="1:10" ht="15.75" customHeight="1">
      <c r="A36" s="416" t="s">
        <v>200</v>
      </c>
      <c r="B36" s="427">
        <v>20</v>
      </c>
      <c r="C36" s="438">
        <v>998</v>
      </c>
      <c r="D36" s="427">
        <v>0</v>
      </c>
      <c r="E36" s="428">
        <v>0</v>
      </c>
      <c r="F36" s="429">
        <v>20</v>
      </c>
      <c r="G36" s="439">
        <v>998</v>
      </c>
      <c r="H36" s="430" t="s">
        <v>277</v>
      </c>
      <c r="I36" s="432">
        <v>132.5</v>
      </c>
      <c r="J36" s="390"/>
    </row>
    <row r="37" spans="1:10" ht="15.75" customHeight="1">
      <c r="A37" s="416" t="s">
        <v>242</v>
      </c>
      <c r="B37" s="427">
        <v>10</v>
      </c>
      <c r="C37" s="438">
        <v>499</v>
      </c>
      <c r="D37" s="427">
        <v>0</v>
      </c>
      <c r="E37" s="428">
        <v>0</v>
      </c>
      <c r="F37" s="429">
        <v>10</v>
      </c>
      <c r="G37" s="439">
        <v>499</v>
      </c>
      <c r="H37" s="430" t="s">
        <v>278</v>
      </c>
      <c r="I37" s="432">
        <v>215</v>
      </c>
      <c r="J37" s="390"/>
    </row>
    <row r="38" spans="1:10" ht="15.75" customHeight="1">
      <c r="A38" s="416" t="s">
        <v>77</v>
      </c>
      <c r="B38" s="427">
        <f>95+10</f>
        <v>105</v>
      </c>
      <c r="C38" s="438">
        <f>4741+499</f>
        <v>5240</v>
      </c>
      <c r="D38" s="427">
        <v>20</v>
      </c>
      <c r="E38" s="428">
        <v>999</v>
      </c>
      <c r="F38" s="429">
        <f>115+10</f>
        <v>125</v>
      </c>
      <c r="G38" s="439">
        <f>5740+499</f>
        <v>6239</v>
      </c>
      <c r="H38" s="430">
        <f>1032170+87824</f>
        <v>1119994</v>
      </c>
      <c r="I38" s="440">
        <f>H38/G38</f>
        <v>179.5149863760218</v>
      </c>
      <c r="J38" s="390"/>
    </row>
    <row r="39" spans="1:10" ht="15.75" customHeight="1">
      <c r="A39" s="416" t="s">
        <v>203</v>
      </c>
      <c r="B39" s="435"/>
      <c r="C39" s="438">
        <v>0</v>
      </c>
      <c r="D39" s="427">
        <v>35</v>
      </c>
      <c r="E39" s="428">
        <v>1748.1</v>
      </c>
      <c r="F39" s="429">
        <v>35</v>
      </c>
      <c r="G39" s="439">
        <v>1748.1</v>
      </c>
      <c r="H39" s="430" t="s">
        <v>279</v>
      </c>
      <c r="I39" s="431">
        <v>165.86</v>
      </c>
      <c r="J39" s="390"/>
    </row>
    <row r="40" spans="1:10" ht="15.75" customHeight="1">
      <c r="A40" s="416" t="s">
        <v>78</v>
      </c>
      <c r="B40" s="427">
        <v>15</v>
      </c>
      <c r="C40" s="438">
        <v>748</v>
      </c>
      <c r="D40" s="427">
        <v>25</v>
      </c>
      <c r="E40" s="428">
        <v>1248.6</v>
      </c>
      <c r="F40" s="429">
        <v>40</v>
      </c>
      <c r="G40" s="439">
        <v>1996.6</v>
      </c>
      <c r="H40" s="430" t="s">
        <v>280</v>
      </c>
      <c r="I40" s="431">
        <v>175.14</v>
      </c>
      <c r="J40" s="390"/>
    </row>
    <row r="41" spans="1:10" ht="15.75" customHeight="1">
      <c r="A41" s="416" t="s">
        <v>60</v>
      </c>
      <c r="B41" s="448">
        <v>155</v>
      </c>
      <c r="C41" s="449">
        <v>7735</v>
      </c>
      <c r="D41" s="450">
        <v>95</v>
      </c>
      <c r="E41" s="451">
        <v>4738</v>
      </c>
      <c r="F41" s="450">
        <v>250</v>
      </c>
      <c r="G41" s="452">
        <v>12473</v>
      </c>
      <c r="H41" s="430">
        <v>2181221.1</v>
      </c>
      <c r="I41" s="440">
        <f>H41/G41</f>
        <v>174.87541890483445</v>
      </c>
      <c r="J41" s="390"/>
    </row>
    <row r="42" spans="1:16" ht="15.75" customHeight="1">
      <c r="A42" s="416" t="s">
        <v>82</v>
      </c>
      <c r="B42" s="427">
        <v>10</v>
      </c>
      <c r="C42" s="438">
        <v>499</v>
      </c>
      <c r="D42" s="427">
        <v>0</v>
      </c>
      <c r="E42" s="428">
        <v>0</v>
      </c>
      <c r="F42" s="429">
        <v>10</v>
      </c>
      <c r="G42" s="439">
        <v>499</v>
      </c>
      <c r="H42" s="430">
        <v>81337</v>
      </c>
      <c r="I42" s="432">
        <v>163</v>
      </c>
      <c r="J42" s="390"/>
      <c r="K42" s="441"/>
      <c r="L42" s="442"/>
      <c r="M42" s="443"/>
      <c r="N42" s="444"/>
      <c r="O42" s="445"/>
      <c r="P42" s="446"/>
    </row>
    <row r="43" spans="1:11" ht="15.75" customHeight="1">
      <c r="A43" s="416" t="s">
        <v>207</v>
      </c>
      <c r="B43" s="435"/>
      <c r="C43" s="438">
        <v>0</v>
      </c>
      <c r="D43" s="427">
        <v>30</v>
      </c>
      <c r="E43" s="428">
        <v>1498.5</v>
      </c>
      <c r="F43" s="429">
        <v>30</v>
      </c>
      <c r="G43" s="439">
        <v>1498.5</v>
      </c>
      <c r="H43" s="430" t="s">
        <v>281</v>
      </c>
      <c r="I43" s="431">
        <v>246.67</v>
      </c>
      <c r="J43" s="390"/>
      <c r="K43" s="447"/>
    </row>
    <row r="44" spans="1:10" ht="15.75" customHeight="1">
      <c r="A44" s="416" t="s">
        <v>61</v>
      </c>
      <c r="B44" s="427">
        <v>100</v>
      </c>
      <c r="C44" s="438">
        <v>4994</v>
      </c>
      <c r="D44" s="427">
        <v>0</v>
      </c>
      <c r="E44" s="428">
        <v>0</v>
      </c>
      <c r="F44" s="429">
        <v>100</v>
      </c>
      <c r="G44" s="439">
        <v>4994</v>
      </c>
      <c r="H44" s="430" t="s">
        <v>282</v>
      </c>
      <c r="I44" s="432">
        <v>181.1</v>
      </c>
      <c r="J44" s="390"/>
    </row>
    <row r="45" spans="1:10" ht="15.75" customHeight="1">
      <c r="A45" s="416" t="s">
        <v>62</v>
      </c>
      <c r="B45" s="427">
        <f>60+10</f>
        <v>70</v>
      </c>
      <c r="C45" s="438">
        <f>2996+499</f>
        <v>3495</v>
      </c>
      <c r="D45" s="427">
        <v>0</v>
      </c>
      <c r="E45" s="428">
        <v>0</v>
      </c>
      <c r="F45" s="429">
        <f>60+10</f>
        <v>70</v>
      </c>
      <c r="G45" s="439">
        <f>2996+499</f>
        <v>3495</v>
      </c>
      <c r="H45" s="430">
        <f>604235+100798</f>
        <v>705033</v>
      </c>
      <c r="I45" s="440">
        <f>H45/G45</f>
        <v>201.72618025751072</v>
      </c>
      <c r="J45" s="390"/>
    </row>
    <row r="46" spans="1:10" ht="15.75" customHeight="1">
      <c r="A46" s="416" t="s">
        <v>86</v>
      </c>
      <c r="B46" s="427">
        <v>30</v>
      </c>
      <c r="C46" s="438">
        <v>1497</v>
      </c>
      <c r="D46" s="427">
        <v>0</v>
      </c>
      <c r="E46" s="428">
        <v>0</v>
      </c>
      <c r="F46" s="429">
        <v>30</v>
      </c>
      <c r="G46" s="439">
        <v>1497</v>
      </c>
      <c r="H46" s="430" t="s">
        <v>283</v>
      </c>
      <c r="I46" s="431">
        <v>176.67</v>
      </c>
      <c r="J46" s="390"/>
    </row>
    <row r="47" spans="1:10" ht="15.75" customHeight="1">
      <c r="A47" s="416" t="s">
        <v>63</v>
      </c>
      <c r="B47" s="435"/>
      <c r="C47" s="438">
        <v>0</v>
      </c>
      <c r="D47" s="427">
        <v>10</v>
      </c>
      <c r="E47" s="428">
        <v>499</v>
      </c>
      <c r="F47" s="429">
        <v>10</v>
      </c>
      <c r="G47" s="439">
        <v>499</v>
      </c>
      <c r="H47" s="430" t="s">
        <v>138</v>
      </c>
      <c r="I47" s="432">
        <v>210</v>
      </c>
      <c r="J47" s="390"/>
    </row>
    <row r="48" spans="1:10" ht="15.75" customHeight="1">
      <c r="A48" s="416" t="s">
        <v>83</v>
      </c>
      <c r="B48" s="427">
        <v>10</v>
      </c>
      <c r="C48" s="438">
        <v>500</v>
      </c>
      <c r="D48" s="427">
        <v>0</v>
      </c>
      <c r="E48" s="428">
        <v>0</v>
      </c>
      <c r="F48" s="429">
        <v>10</v>
      </c>
      <c r="G48" s="439">
        <v>500</v>
      </c>
      <c r="H48" s="430" t="s">
        <v>284</v>
      </c>
      <c r="I48" s="432">
        <v>269</v>
      </c>
      <c r="J48" s="390"/>
    </row>
    <row r="49" spans="1:10" ht="15.75" customHeight="1">
      <c r="A49" s="416" t="s">
        <v>14</v>
      </c>
      <c r="B49" s="433">
        <v>2697</v>
      </c>
      <c r="C49" s="438" t="s">
        <v>285</v>
      </c>
      <c r="D49" s="427">
        <v>655</v>
      </c>
      <c r="E49" s="428">
        <v>32696.1</v>
      </c>
      <c r="F49" s="434">
        <v>3352</v>
      </c>
      <c r="G49" s="439" t="s">
        <v>286</v>
      </c>
      <c r="H49" s="430" t="s">
        <v>287</v>
      </c>
      <c r="I49" s="432">
        <v>194.3</v>
      </c>
      <c r="J49" s="390"/>
    </row>
    <row r="50" spans="1:10" ht="15.75" customHeight="1">
      <c r="A50" s="412"/>
      <c r="B50" s="413"/>
      <c r="C50" s="414"/>
      <c r="D50" s="413"/>
      <c r="E50" s="414"/>
      <c r="F50" s="413"/>
      <c r="G50" s="414"/>
      <c r="H50" s="415"/>
      <c r="I50" s="415"/>
      <c r="J50" s="390"/>
    </row>
    <row r="51" spans="1:10" ht="15.75" customHeight="1">
      <c r="A51" s="396" t="s">
        <v>67</v>
      </c>
      <c r="B51" s="391"/>
      <c r="C51" s="392"/>
      <c r="D51" s="393"/>
      <c r="E51" s="394"/>
      <c r="F51" s="391"/>
      <c r="G51" s="392"/>
      <c r="H51" s="395"/>
      <c r="I51" s="395" t="s">
        <v>69</v>
      </c>
      <c r="J51" s="1"/>
    </row>
    <row r="52" spans="1:10" ht="15.75" customHeight="1">
      <c r="A52" s="396" t="s">
        <v>68</v>
      </c>
      <c r="B52" s="391"/>
      <c r="C52" s="392"/>
      <c r="D52" s="393"/>
      <c r="E52" s="394"/>
      <c r="F52" s="391"/>
      <c r="G52" s="392"/>
      <c r="H52" s="395"/>
      <c r="I52" s="436" t="s">
        <v>71</v>
      </c>
      <c r="J52" s="1"/>
    </row>
    <row r="53" spans="1:10" ht="15.75" customHeight="1">
      <c r="A53" s="396" t="s">
        <v>70</v>
      </c>
      <c r="B53" s="391"/>
      <c r="C53" s="392"/>
      <c r="D53" s="393"/>
      <c r="E53" s="394"/>
      <c r="F53" s="391"/>
      <c r="G53" s="392"/>
      <c r="H53" s="395"/>
      <c r="I53" s="395"/>
      <c r="J53" s="1"/>
    </row>
    <row r="54" spans="1:10" ht="15.75" customHeight="1">
      <c r="A54" s="396" t="s">
        <v>72</v>
      </c>
      <c r="B54" s="391"/>
      <c r="C54" s="392"/>
      <c r="D54" s="393"/>
      <c r="E54" s="394"/>
      <c r="F54" s="391"/>
      <c r="G54" s="392"/>
      <c r="H54" s="395"/>
      <c r="I54" s="395"/>
      <c r="J54" s="1"/>
    </row>
    <row r="55" spans="1:10" ht="15.75" customHeight="1">
      <c r="A55" s="396" t="s">
        <v>73</v>
      </c>
      <c r="B55" s="391"/>
      <c r="C55" s="392"/>
      <c r="D55" s="393"/>
      <c r="E55" s="394"/>
      <c r="F55" s="391"/>
      <c r="G55" s="392"/>
      <c r="H55" s="395"/>
      <c r="I55" s="395"/>
      <c r="J55" s="1"/>
    </row>
    <row r="56" spans="1:10" ht="15.75" customHeight="1">
      <c r="A56" s="1"/>
      <c r="B56" s="391"/>
      <c r="C56" s="392"/>
      <c r="D56" s="393"/>
      <c r="E56" s="394"/>
      <c r="F56" s="391"/>
      <c r="G56" s="392"/>
      <c r="H56" s="395"/>
      <c r="I56" s="395"/>
      <c r="J56" s="1"/>
    </row>
    <row r="57" spans="1:9" ht="15.75" customHeight="1">
      <c r="A57" s="23"/>
      <c r="B57" s="20"/>
      <c r="C57" s="21"/>
      <c r="D57" s="248"/>
      <c r="E57" s="22"/>
      <c r="F57" s="20"/>
      <c r="G57" s="21"/>
      <c r="H57" s="25"/>
      <c r="I57" s="25"/>
    </row>
    <row r="58" spans="1:9" ht="15.75" customHeight="1">
      <c r="A58" s="23"/>
      <c r="B58" s="20"/>
      <c r="C58" s="21"/>
      <c r="D58" s="248"/>
      <c r="E58" s="22"/>
      <c r="F58" s="20"/>
      <c r="G58" s="21"/>
      <c r="H58" s="25"/>
      <c r="I58" s="25"/>
    </row>
    <row r="59" spans="1:9" ht="15.75" customHeight="1">
      <c r="A59" s="23"/>
      <c r="B59" s="20"/>
      <c r="C59" s="21"/>
      <c r="D59" s="248"/>
      <c r="E59" s="22"/>
      <c r="F59" s="20"/>
      <c r="G59" s="21"/>
      <c r="H59" s="25"/>
      <c r="I59" s="25"/>
    </row>
    <row r="60" spans="1:9" ht="15.75" customHeight="1">
      <c r="A60" s="23"/>
      <c r="B60" s="20"/>
      <c r="C60" s="21"/>
      <c r="D60" s="248"/>
      <c r="E60" s="22"/>
      <c r="F60" s="20"/>
      <c r="G60" s="21"/>
      <c r="H60" s="25"/>
      <c r="I60" s="25"/>
    </row>
    <row r="61" spans="1:9" ht="15.75" customHeight="1">
      <c r="A61" s="23"/>
      <c r="B61" s="20"/>
      <c r="C61" s="21"/>
      <c r="D61" s="248"/>
      <c r="E61" s="22"/>
      <c r="F61" s="20"/>
      <c r="G61" s="21"/>
      <c r="H61" s="25"/>
      <c r="I61" s="25"/>
    </row>
    <row r="62" spans="1:9" ht="15.75" customHeight="1">
      <c r="A62" s="23"/>
      <c r="B62" s="20"/>
      <c r="C62" s="21"/>
      <c r="D62" s="248"/>
      <c r="E62" s="22"/>
      <c r="F62" s="20"/>
      <c r="G62" s="21"/>
      <c r="H62" s="25"/>
      <c r="I62" s="25"/>
    </row>
  </sheetData>
  <sheetProtection/>
  <printOptions/>
  <pageMargins left="0.7" right="0.29" top="1.08" bottom="0.5" header="0.3" footer="0.3"/>
  <pageSetup horizontalDpi="600" verticalDpi="600" orientation="portrait" scale="80" r:id="rId1"/>
  <headerFooter>
    <oddHeader>&amp;L&amp;D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D12" sqref="D12"/>
    </sheetView>
  </sheetViews>
  <sheetFormatPr defaultColWidth="8.8515625" defaultRowHeight="15.75" customHeight="1"/>
  <cols>
    <col min="1" max="1" width="35.421875" style="194" customWidth="1"/>
    <col min="2" max="2" width="8.140625" style="193" customWidth="1"/>
    <col min="3" max="3" width="10.140625" style="50" customWidth="1"/>
    <col min="4" max="4" width="6.57421875" style="192" customWidth="1"/>
    <col min="5" max="5" width="10.28125" style="41" customWidth="1"/>
    <col min="6" max="6" width="7.421875" style="193" customWidth="1"/>
    <col min="7" max="7" width="11.140625" style="50" customWidth="1"/>
    <col min="8" max="8" width="14.421875" style="7" customWidth="1"/>
    <col min="9" max="9" width="8.57421875" style="7" customWidth="1"/>
    <col min="10" max="14" width="8.8515625" style="194" customWidth="1"/>
    <col min="15" max="15" width="12.7109375" style="194" bestFit="1" customWidth="1"/>
    <col min="16" max="16384" width="8.8515625" style="194" customWidth="1"/>
  </cols>
  <sheetData>
    <row r="1" spans="1:10" ht="15.75" customHeight="1">
      <c r="A1" s="344" t="s">
        <v>229</v>
      </c>
      <c r="B1" s="345"/>
      <c r="C1" s="346"/>
      <c r="D1" s="347"/>
      <c r="E1" s="348"/>
      <c r="F1" s="345"/>
      <c r="G1" s="346"/>
      <c r="H1" s="349"/>
      <c r="I1" s="349"/>
      <c r="J1" s="42"/>
    </row>
    <row r="2" spans="1:10" ht="15.75" customHeight="1">
      <c r="A2" s="344" t="s">
        <v>230</v>
      </c>
      <c r="B2" s="345"/>
      <c r="C2" s="346"/>
      <c r="D2" s="347"/>
      <c r="E2" s="348"/>
      <c r="F2" s="345"/>
      <c r="G2" s="346"/>
      <c r="H2" s="349"/>
      <c r="I2" s="349"/>
      <c r="J2" s="42"/>
    </row>
    <row r="3" spans="1:10" ht="15.75" customHeight="1">
      <c r="A3" s="344" t="s">
        <v>64</v>
      </c>
      <c r="B3" s="345"/>
      <c r="C3" s="346"/>
      <c r="D3" s="347"/>
      <c r="E3" s="348"/>
      <c r="F3" s="345"/>
      <c r="G3" s="346"/>
      <c r="H3" s="349"/>
      <c r="I3" s="349"/>
      <c r="J3" s="42"/>
    </row>
    <row r="4" spans="1:10" ht="15.75" customHeight="1">
      <c r="A4" s="344" t="s">
        <v>5</v>
      </c>
      <c r="B4" s="345"/>
      <c r="C4" s="346"/>
      <c r="D4" s="347"/>
      <c r="E4" s="348"/>
      <c r="F4" s="345"/>
      <c r="G4" s="346"/>
      <c r="H4" s="349"/>
      <c r="I4" s="349"/>
      <c r="J4" s="42"/>
    </row>
    <row r="5" spans="1:10" ht="15.75" customHeight="1">
      <c r="A5" s="344" t="s">
        <v>6</v>
      </c>
      <c r="B5" s="345"/>
      <c r="C5" s="346"/>
      <c r="D5" s="347"/>
      <c r="E5" s="350"/>
      <c r="F5" s="345"/>
      <c r="G5" s="346"/>
      <c r="H5" s="349"/>
      <c r="I5" s="349"/>
      <c r="J5" s="42"/>
    </row>
    <row r="6" spans="1:10" ht="15.75" customHeight="1">
      <c r="A6" s="344" t="s">
        <v>65</v>
      </c>
      <c r="B6" s="345"/>
      <c r="C6" s="346"/>
      <c r="D6" s="347"/>
      <c r="E6" s="348"/>
      <c r="F6" s="345"/>
      <c r="G6" s="346"/>
      <c r="H6" s="349"/>
      <c r="I6" s="349"/>
      <c r="J6" s="42"/>
    </row>
    <row r="7" spans="1:10" ht="15.75" customHeight="1">
      <c r="A7" s="344" t="s">
        <v>101</v>
      </c>
      <c r="B7" s="345"/>
      <c r="C7" s="346"/>
      <c r="D7" s="347"/>
      <c r="E7" s="351"/>
      <c r="F7" s="345"/>
      <c r="G7" s="346"/>
      <c r="H7" s="349"/>
      <c r="I7" s="349"/>
      <c r="J7" s="42"/>
    </row>
    <row r="8" spans="1:10" ht="15.75" customHeight="1">
      <c r="A8" s="344"/>
      <c r="B8" s="345"/>
      <c r="C8" s="352" t="s">
        <v>66</v>
      </c>
      <c r="D8" s="347"/>
      <c r="E8" s="352"/>
      <c r="F8" s="345"/>
      <c r="G8" s="346"/>
      <c r="H8" s="349"/>
      <c r="I8" s="349"/>
      <c r="J8" s="42"/>
    </row>
    <row r="9" spans="1:10" ht="15.75" customHeight="1">
      <c r="A9" s="353" t="s">
        <v>231</v>
      </c>
      <c r="B9" s="354"/>
      <c r="C9" s="355"/>
      <c r="D9" s="356"/>
      <c r="E9" s="357"/>
      <c r="F9" s="354"/>
      <c r="G9" s="355"/>
      <c r="H9" s="358"/>
      <c r="I9" s="358"/>
      <c r="J9" s="42"/>
    </row>
    <row r="10" spans="1:10" ht="15.75" customHeight="1">
      <c r="A10" s="351"/>
      <c r="B10" s="359" t="s">
        <v>39</v>
      </c>
      <c r="C10" s="360"/>
      <c r="D10" s="359" t="s">
        <v>40</v>
      </c>
      <c r="E10" s="360"/>
      <c r="F10" s="359"/>
      <c r="G10" s="361" t="s">
        <v>41</v>
      </c>
      <c r="H10" s="362"/>
      <c r="I10" s="362"/>
      <c r="J10" s="42"/>
    </row>
    <row r="11" spans="1:10" ht="15.75" customHeight="1">
      <c r="A11" s="363" t="s">
        <v>92</v>
      </c>
      <c r="B11" s="364" t="s">
        <v>42</v>
      </c>
      <c r="C11" s="365" t="s">
        <v>43</v>
      </c>
      <c r="D11" s="364" t="s">
        <v>42</v>
      </c>
      <c r="E11" s="365" t="s">
        <v>43</v>
      </c>
      <c r="F11" s="364" t="s">
        <v>42</v>
      </c>
      <c r="G11" s="365" t="s">
        <v>43</v>
      </c>
      <c r="H11" s="366" t="s">
        <v>44</v>
      </c>
      <c r="I11" s="366" t="s">
        <v>45</v>
      </c>
      <c r="J11" s="42"/>
    </row>
    <row r="12" spans="1:10" ht="15.75" customHeight="1">
      <c r="A12" s="367" t="s">
        <v>94</v>
      </c>
      <c r="B12" s="368"/>
      <c r="C12" s="369"/>
      <c r="D12" s="368"/>
      <c r="E12" s="369"/>
      <c r="F12" s="368"/>
      <c r="G12" s="369"/>
      <c r="H12" s="370"/>
      <c r="I12" s="371"/>
      <c r="J12" s="42"/>
    </row>
    <row r="13" spans="1:10" ht="15.75" customHeight="1">
      <c r="A13" s="372" t="s">
        <v>14</v>
      </c>
      <c r="B13" s="373">
        <f aca="true" t="shared" si="0" ref="B13:G13">B12</f>
        <v>0</v>
      </c>
      <c r="C13" s="374">
        <f t="shared" si="0"/>
        <v>0</v>
      </c>
      <c r="D13" s="375">
        <f t="shared" si="0"/>
        <v>0</v>
      </c>
      <c r="E13" s="376">
        <f t="shared" si="0"/>
        <v>0</v>
      </c>
      <c r="F13" s="373">
        <f t="shared" si="0"/>
        <v>0</v>
      </c>
      <c r="G13" s="374">
        <f t="shared" si="0"/>
        <v>0</v>
      </c>
      <c r="H13" s="377"/>
      <c r="I13" s="377" t="e">
        <f>H13/G13</f>
        <v>#DIV/0!</v>
      </c>
      <c r="J13" s="42"/>
    </row>
    <row r="14" spans="1:10" ht="15.75" customHeight="1">
      <c r="A14" s="372"/>
      <c r="B14" s="373"/>
      <c r="C14" s="374"/>
      <c r="D14" s="375"/>
      <c r="E14" s="376"/>
      <c r="F14" s="373"/>
      <c r="G14" s="374"/>
      <c r="H14" s="377"/>
      <c r="I14" s="377"/>
      <c r="J14" s="42"/>
    </row>
    <row r="15" spans="1:10" ht="15.75" customHeight="1">
      <c r="A15" s="363" t="s">
        <v>93</v>
      </c>
      <c r="B15" s="364" t="s">
        <v>42</v>
      </c>
      <c r="C15" s="365" t="s">
        <v>43</v>
      </c>
      <c r="D15" s="364" t="s">
        <v>42</v>
      </c>
      <c r="E15" s="365" t="s">
        <v>43</v>
      </c>
      <c r="F15" s="364" t="s">
        <v>42</v>
      </c>
      <c r="G15" s="365" t="s">
        <v>43</v>
      </c>
      <c r="H15" s="366" t="s">
        <v>44</v>
      </c>
      <c r="I15" s="366" t="s">
        <v>45</v>
      </c>
      <c r="J15" s="42"/>
    </row>
    <row r="16" spans="1:10" ht="15.75" customHeight="1">
      <c r="A16" s="367" t="s">
        <v>172</v>
      </c>
      <c r="B16" s="378">
        <v>40</v>
      </c>
      <c r="C16" s="379">
        <v>1997</v>
      </c>
      <c r="D16" s="380">
        <v>0</v>
      </c>
      <c r="E16" s="379">
        <v>0</v>
      </c>
      <c r="F16" s="380">
        <v>40</v>
      </c>
      <c r="G16" s="381">
        <v>1997</v>
      </c>
      <c r="H16" s="382" t="s">
        <v>232</v>
      </c>
      <c r="I16" s="383">
        <v>239.99</v>
      </c>
      <c r="J16" s="42"/>
    </row>
    <row r="17" spans="1:10" ht="15.75" customHeight="1">
      <c r="A17" s="367" t="s">
        <v>46</v>
      </c>
      <c r="B17" s="378">
        <v>10</v>
      </c>
      <c r="C17" s="379">
        <v>500</v>
      </c>
      <c r="D17" s="380">
        <v>0</v>
      </c>
      <c r="E17" s="379">
        <v>0</v>
      </c>
      <c r="F17" s="380">
        <v>10</v>
      </c>
      <c r="G17" s="381">
        <v>500</v>
      </c>
      <c r="H17" s="382" t="s">
        <v>233</v>
      </c>
      <c r="I17" s="383">
        <v>245</v>
      </c>
      <c r="J17" s="42"/>
    </row>
    <row r="18" spans="1:10" ht="15.75" customHeight="1">
      <c r="A18" s="367" t="s">
        <v>90</v>
      </c>
      <c r="B18" s="378">
        <v>10</v>
      </c>
      <c r="C18" s="379">
        <v>499</v>
      </c>
      <c r="D18" s="380">
        <v>5</v>
      </c>
      <c r="E18" s="379">
        <v>249.5</v>
      </c>
      <c r="F18" s="380">
        <v>15</v>
      </c>
      <c r="G18" s="381">
        <v>748.5</v>
      </c>
      <c r="H18" s="382" t="s">
        <v>234</v>
      </c>
      <c r="I18" s="383">
        <v>269</v>
      </c>
      <c r="J18" s="42"/>
    </row>
    <row r="19" spans="1:10" ht="15.75" customHeight="1">
      <c r="A19" s="367" t="s">
        <v>74</v>
      </c>
      <c r="B19" s="378">
        <v>10</v>
      </c>
      <c r="C19" s="379">
        <v>499</v>
      </c>
      <c r="D19" s="380">
        <v>5</v>
      </c>
      <c r="E19" s="379">
        <v>249.5</v>
      </c>
      <c r="F19" s="380">
        <v>15</v>
      </c>
      <c r="G19" s="381">
        <v>748.5</v>
      </c>
      <c r="H19" s="382" t="s">
        <v>235</v>
      </c>
      <c r="I19" s="383">
        <v>235.33</v>
      </c>
      <c r="J19" s="42"/>
    </row>
    <row r="20" spans="1:10" ht="15.75" customHeight="1">
      <c r="A20" s="367" t="s">
        <v>50</v>
      </c>
      <c r="B20" s="378">
        <v>150</v>
      </c>
      <c r="C20" s="379">
        <v>7492</v>
      </c>
      <c r="D20" s="380">
        <v>40</v>
      </c>
      <c r="E20" s="379">
        <v>1998</v>
      </c>
      <c r="F20" s="380">
        <v>190</v>
      </c>
      <c r="G20" s="381">
        <v>9490</v>
      </c>
      <c r="H20" s="382" t="s">
        <v>236</v>
      </c>
      <c r="I20" s="383">
        <v>251.52</v>
      </c>
      <c r="J20" s="42"/>
    </row>
    <row r="21" spans="1:10" ht="15.75" customHeight="1">
      <c r="A21" s="367" t="s">
        <v>51</v>
      </c>
      <c r="B21" s="378">
        <v>20</v>
      </c>
      <c r="C21" s="379">
        <v>999</v>
      </c>
      <c r="D21" s="380">
        <v>0</v>
      </c>
      <c r="E21" s="379">
        <v>0</v>
      </c>
      <c r="F21" s="380">
        <v>20</v>
      </c>
      <c r="G21" s="381">
        <v>999</v>
      </c>
      <c r="H21" s="382" t="s">
        <v>237</v>
      </c>
      <c r="I21" s="383">
        <v>208.55</v>
      </c>
      <c r="J21" s="42"/>
    </row>
    <row r="22" spans="1:10" ht="15.75" customHeight="1">
      <c r="A22" s="367" t="s">
        <v>52</v>
      </c>
      <c r="B22" s="378">
        <v>30</v>
      </c>
      <c r="C22" s="379">
        <v>1497</v>
      </c>
      <c r="D22" s="380">
        <v>50</v>
      </c>
      <c r="E22" s="379">
        <v>2497.5</v>
      </c>
      <c r="F22" s="380">
        <v>80</v>
      </c>
      <c r="G22" s="381">
        <v>3994.5</v>
      </c>
      <c r="H22" s="382" t="s">
        <v>238</v>
      </c>
      <c r="I22" s="383">
        <v>202.39</v>
      </c>
      <c r="J22" s="42"/>
    </row>
    <row r="23" spans="1:10" ht="15.75" customHeight="1">
      <c r="A23" s="367" t="s">
        <v>97</v>
      </c>
      <c r="B23" s="378">
        <v>10</v>
      </c>
      <c r="C23" s="379">
        <v>500</v>
      </c>
      <c r="D23" s="380">
        <v>0</v>
      </c>
      <c r="E23" s="379">
        <v>0</v>
      </c>
      <c r="F23" s="380">
        <v>10</v>
      </c>
      <c r="G23" s="381">
        <v>500</v>
      </c>
      <c r="H23" s="382">
        <v>82500</v>
      </c>
      <c r="I23" s="383">
        <v>165</v>
      </c>
      <c r="J23" s="42"/>
    </row>
    <row r="24" spans="1:10" ht="15.75" customHeight="1">
      <c r="A24" s="367" t="s">
        <v>99</v>
      </c>
      <c r="B24" s="378">
        <v>10</v>
      </c>
      <c r="C24" s="379">
        <v>499</v>
      </c>
      <c r="D24" s="380">
        <v>0</v>
      </c>
      <c r="E24" s="379">
        <v>0</v>
      </c>
      <c r="F24" s="380">
        <v>10</v>
      </c>
      <c r="G24" s="381">
        <v>499</v>
      </c>
      <c r="H24" s="382" t="s">
        <v>239</v>
      </c>
      <c r="I24" s="383">
        <v>255</v>
      </c>
      <c r="J24" s="42"/>
    </row>
    <row r="25" spans="1:10" ht="15.75" customHeight="1">
      <c r="A25" s="367" t="s">
        <v>55</v>
      </c>
      <c r="B25" s="378">
        <v>40</v>
      </c>
      <c r="C25" s="379">
        <v>1997</v>
      </c>
      <c r="D25" s="380">
        <v>10</v>
      </c>
      <c r="E25" s="379">
        <v>499.5</v>
      </c>
      <c r="F25" s="380">
        <v>50</v>
      </c>
      <c r="G25" s="381">
        <v>2496.5</v>
      </c>
      <c r="H25" s="382" t="s">
        <v>240</v>
      </c>
      <c r="I25" s="383">
        <v>216.81</v>
      </c>
      <c r="J25" s="42"/>
    </row>
    <row r="26" spans="1:10" ht="15.75" customHeight="1">
      <c r="A26" s="367" t="s">
        <v>76</v>
      </c>
      <c r="B26" s="378">
        <v>10</v>
      </c>
      <c r="C26" s="379">
        <v>499</v>
      </c>
      <c r="D26" s="380">
        <v>0</v>
      </c>
      <c r="E26" s="379">
        <v>0</v>
      </c>
      <c r="F26" s="380">
        <v>10</v>
      </c>
      <c r="G26" s="381">
        <v>499</v>
      </c>
      <c r="H26" s="382">
        <v>82335</v>
      </c>
      <c r="I26" s="383">
        <v>165</v>
      </c>
      <c r="J26" s="42"/>
    </row>
    <row r="27" spans="1:10" ht="15.75" customHeight="1">
      <c r="A27" s="367" t="s">
        <v>57</v>
      </c>
      <c r="B27" s="378">
        <v>30</v>
      </c>
      <c r="C27" s="379">
        <v>1497</v>
      </c>
      <c r="D27" s="380">
        <v>10</v>
      </c>
      <c r="E27" s="379">
        <v>499.5</v>
      </c>
      <c r="F27" s="380">
        <v>40</v>
      </c>
      <c r="G27" s="381">
        <v>1996.5</v>
      </c>
      <c r="H27" s="382" t="s">
        <v>241</v>
      </c>
      <c r="I27" s="383">
        <v>180.01</v>
      </c>
      <c r="J27" s="42"/>
    </row>
    <row r="28" spans="1:10" ht="15.75" customHeight="1">
      <c r="A28" s="367" t="s">
        <v>200</v>
      </c>
      <c r="B28" s="378">
        <v>10</v>
      </c>
      <c r="C28" s="379">
        <v>499</v>
      </c>
      <c r="D28" s="380">
        <v>0</v>
      </c>
      <c r="E28" s="379">
        <v>0</v>
      </c>
      <c r="F28" s="380">
        <v>10</v>
      </c>
      <c r="G28" s="381">
        <v>499</v>
      </c>
      <c r="H28" s="382">
        <v>96307</v>
      </c>
      <c r="I28" s="383">
        <v>193</v>
      </c>
      <c r="J28" s="42"/>
    </row>
    <row r="29" spans="1:10" ht="15.75" customHeight="1">
      <c r="A29" s="367" t="s">
        <v>242</v>
      </c>
      <c r="B29" s="378">
        <v>50</v>
      </c>
      <c r="C29" s="379">
        <v>2496</v>
      </c>
      <c r="D29" s="380">
        <v>0</v>
      </c>
      <c r="E29" s="379">
        <v>0</v>
      </c>
      <c r="F29" s="380">
        <v>50</v>
      </c>
      <c r="G29" s="381">
        <v>2496</v>
      </c>
      <c r="H29" s="382" t="s">
        <v>243</v>
      </c>
      <c r="I29" s="383">
        <v>216.61</v>
      </c>
      <c r="J29" s="42"/>
    </row>
    <row r="30" spans="1:10" ht="15.75" customHeight="1">
      <c r="A30" s="367" t="s">
        <v>77</v>
      </c>
      <c r="B30" s="378">
        <v>20</v>
      </c>
      <c r="C30" s="379">
        <v>998</v>
      </c>
      <c r="D30" s="380">
        <v>0</v>
      </c>
      <c r="E30" s="379">
        <v>0</v>
      </c>
      <c r="F30" s="380">
        <v>20</v>
      </c>
      <c r="G30" s="381">
        <v>998</v>
      </c>
      <c r="H30" s="382" t="s">
        <v>244</v>
      </c>
      <c r="I30" s="383">
        <v>175</v>
      </c>
      <c r="J30" s="42"/>
    </row>
    <row r="31" spans="1:10" ht="15.75" customHeight="1">
      <c r="A31" s="367" t="s">
        <v>60</v>
      </c>
      <c r="B31" s="384"/>
      <c r="C31" s="379">
        <v>0</v>
      </c>
      <c r="D31" s="380">
        <v>25</v>
      </c>
      <c r="E31" s="379">
        <v>1248.7</v>
      </c>
      <c r="F31" s="380">
        <v>25</v>
      </c>
      <c r="G31" s="381">
        <v>1248.7</v>
      </c>
      <c r="H31" s="382" t="s">
        <v>245</v>
      </c>
      <c r="I31" s="383">
        <v>242.6</v>
      </c>
      <c r="J31" s="42"/>
    </row>
    <row r="32" spans="1:10" ht="15.75" customHeight="1">
      <c r="A32" s="367" t="s">
        <v>60</v>
      </c>
      <c r="B32" s="378">
        <v>40</v>
      </c>
      <c r="C32" s="379">
        <v>1997</v>
      </c>
      <c r="D32" s="380">
        <v>0</v>
      </c>
      <c r="E32" s="379">
        <v>0</v>
      </c>
      <c r="F32" s="380">
        <v>40</v>
      </c>
      <c r="G32" s="381">
        <v>1997</v>
      </c>
      <c r="H32" s="382" t="s">
        <v>246</v>
      </c>
      <c r="I32" s="383">
        <v>235</v>
      </c>
      <c r="J32" s="42"/>
    </row>
    <row r="33" spans="1:10" ht="15.75" customHeight="1">
      <c r="A33" s="367" t="s">
        <v>100</v>
      </c>
      <c r="B33" s="378">
        <v>30</v>
      </c>
      <c r="C33" s="379">
        <v>1498</v>
      </c>
      <c r="D33" s="380">
        <v>0</v>
      </c>
      <c r="E33" s="379">
        <v>0</v>
      </c>
      <c r="F33" s="380">
        <v>30</v>
      </c>
      <c r="G33" s="381">
        <v>1498</v>
      </c>
      <c r="H33" s="382" t="s">
        <v>247</v>
      </c>
      <c r="I33" s="383">
        <v>208.31</v>
      </c>
      <c r="J33" s="42"/>
    </row>
    <row r="34" spans="1:10" ht="15.75" customHeight="1">
      <c r="A34" s="367" t="s">
        <v>63</v>
      </c>
      <c r="B34" s="384"/>
      <c r="C34" s="379">
        <v>0</v>
      </c>
      <c r="D34" s="380">
        <v>100</v>
      </c>
      <c r="E34" s="379">
        <v>4995</v>
      </c>
      <c r="F34" s="380">
        <v>100</v>
      </c>
      <c r="G34" s="381">
        <v>4995</v>
      </c>
      <c r="H34" s="382" t="s">
        <v>248</v>
      </c>
      <c r="I34" s="383">
        <v>298.5</v>
      </c>
      <c r="J34" s="42"/>
    </row>
    <row r="35" spans="1:10" ht="15.75" customHeight="1">
      <c r="A35" s="367" t="s">
        <v>249</v>
      </c>
      <c r="B35" s="378">
        <v>10</v>
      </c>
      <c r="C35" s="379">
        <v>499</v>
      </c>
      <c r="D35" s="380">
        <v>0</v>
      </c>
      <c r="E35" s="379">
        <v>0</v>
      </c>
      <c r="F35" s="380">
        <v>10</v>
      </c>
      <c r="G35" s="381">
        <v>499</v>
      </c>
      <c r="H35" s="382" t="s">
        <v>250</v>
      </c>
      <c r="I35" s="383">
        <v>240</v>
      </c>
      <c r="J35" s="42"/>
    </row>
    <row r="36" spans="1:10" ht="15.75" customHeight="1">
      <c r="A36" s="367" t="s">
        <v>14</v>
      </c>
      <c r="B36" s="378">
        <v>530</v>
      </c>
      <c r="C36" s="379">
        <v>26462</v>
      </c>
      <c r="D36" s="380">
        <v>245</v>
      </c>
      <c r="E36" s="379">
        <v>12237.2</v>
      </c>
      <c r="F36" s="380">
        <v>775</v>
      </c>
      <c r="G36" s="381">
        <v>38699.2</v>
      </c>
      <c r="H36" s="382" t="s">
        <v>251</v>
      </c>
      <c r="I36" s="383">
        <v>234.69</v>
      </c>
      <c r="J36" s="42"/>
    </row>
    <row r="37" spans="1:10" ht="15.75" customHeight="1">
      <c r="A37" s="363"/>
      <c r="B37" s="364"/>
      <c r="C37" s="365"/>
      <c r="D37" s="364"/>
      <c r="E37" s="365"/>
      <c r="F37" s="364"/>
      <c r="G37" s="365"/>
      <c r="H37" s="366"/>
      <c r="I37" s="366"/>
      <c r="J37" s="42"/>
    </row>
    <row r="38" spans="1:9" ht="15.75" customHeight="1">
      <c r="A38" s="344" t="s">
        <v>67</v>
      </c>
      <c r="B38" s="385"/>
      <c r="C38" s="360"/>
      <c r="D38" s="386"/>
      <c r="E38" s="387"/>
      <c r="F38" s="385"/>
      <c r="G38" s="360"/>
      <c r="H38" s="362"/>
      <c r="I38" s="362" t="s">
        <v>69</v>
      </c>
    </row>
    <row r="39" spans="1:9" ht="15.75" customHeight="1">
      <c r="A39" s="344" t="s">
        <v>68</v>
      </c>
      <c r="B39" s="385"/>
      <c r="C39" s="360"/>
      <c r="D39" s="386"/>
      <c r="E39" s="387"/>
      <c r="F39" s="385"/>
      <c r="G39" s="360"/>
      <c r="H39" s="362"/>
      <c r="I39" s="388" t="s">
        <v>71</v>
      </c>
    </row>
    <row r="40" spans="1:9" ht="15.75" customHeight="1">
      <c r="A40" s="344" t="s">
        <v>70</v>
      </c>
      <c r="B40" s="385"/>
      <c r="C40" s="360"/>
      <c r="D40" s="386"/>
      <c r="E40" s="387"/>
      <c r="F40" s="385"/>
      <c r="G40" s="360"/>
      <c r="H40" s="362"/>
      <c r="I40" s="362"/>
    </row>
    <row r="41" spans="1:9" ht="15.75" customHeight="1">
      <c r="A41" s="344" t="s">
        <v>72</v>
      </c>
      <c r="B41" s="385"/>
      <c r="C41" s="360"/>
      <c r="D41" s="386"/>
      <c r="E41" s="387"/>
      <c r="F41" s="385"/>
      <c r="G41" s="360"/>
      <c r="H41" s="362"/>
      <c r="I41" s="362"/>
    </row>
    <row r="42" spans="1:9" ht="15.75" customHeight="1">
      <c r="A42" s="344" t="s">
        <v>73</v>
      </c>
      <c r="B42" s="385"/>
      <c r="C42" s="360"/>
      <c r="D42" s="386"/>
      <c r="E42" s="387"/>
      <c r="F42" s="385"/>
      <c r="G42" s="360"/>
      <c r="H42" s="362"/>
      <c r="I42" s="362"/>
    </row>
    <row r="43" spans="1:9" ht="15.75" customHeight="1">
      <c r="A43" s="23"/>
      <c r="B43" s="20"/>
      <c r="C43" s="21"/>
      <c r="D43" s="248"/>
      <c r="E43" s="22"/>
      <c r="F43" s="20"/>
      <c r="G43" s="21"/>
      <c r="H43" s="25"/>
      <c r="I43" s="25"/>
    </row>
    <row r="44" spans="1:9" ht="15.75" customHeight="1">
      <c r="A44" s="23"/>
      <c r="B44" s="20"/>
      <c r="C44" s="21"/>
      <c r="D44" s="248"/>
      <c r="E44" s="22"/>
      <c r="F44" s="20"/>
      <c r="G44" s="21"/>
      <c r="H44" s="25"/>
      <c r="I44" s="25"/>
    </row>
    <row r="45" spans="1:9" ht="15.75" customHeight="1">
      <c r="A45" s="23"/>
      <c r="B45" s="20"/>
      <c r="C45" s="21"/>
      <c r="D45" s="248"/>
      <c r="E45" s="22"/>
      <c r="F45" s="20"/>
      <c r="G45" s="21"/>
      <c r="H45" s="25"/>
      <c r="I45" s="25"/>
    </row>
    <row r="46" spans="1:9" ht="15.75" customHeight="1">
      <c r="A46" s="23"/>
      <c r="B46" s="20"/>
      <c r="C46" s="21"/>
      <c r="D46" s="248"/>
      <c r="E46" s="22"/>
      <c r="F46" s="20"/>
      <c r="G46" s="21"/>
      <c r="H46" s="25"/>
      <c r="I46" s="25"/>
    </row>
    <row r="47" spans="1:9" ht="15.75" customHeight="1">
      <c r="A47" s="23"/>
      <c r="B47" s="20"/>
      <c r="C47" s="21"/>
      <c r="D47" s="248"/>
      <c r="E47" s="22"/>
      <c r="F47" s="20"/>
      <c r="G47" s="21"/>
      <c r="H47" s="25"/>
      <c r="I47" s="25"/>
    </row>
    <row r="48" spans="1:9" ht="15.75" customHeight="1">
      <c r="A48" s="23"/>
      <c r="B48" s="20"/>
      <c r="C48" s="21"/>
      <c r="D48" s="248"/>
      <c r="E48" s="22"/>
      <c r="F48" s="20"/>
      <c r="G48" s="21"/>
      <c r="H48" s="25"/>
      <c r="I48" s="25"/>
    </row>
    <row r="49" spans="1:9" ht="15.75" customHeight="1">
      <c r="A49" s="23"/>
      <c r="B49" s="20"/>
      <c r="C49" s="21"/>
      <c r="D49" s="248"/>
      <c r="E49" s="22"/>
      <c r="F49" s="20"/>
      <c r="G49" s="21"/>
      <c r="H49" s="25"/>
      <c r="I49" s="25"/>
    </row>
  </sheetData>
  <sheetProtection/>
  <printOptions/>
  <pageMargins left="0.7" right="0.29" top="1.33" bottom="0.5" header="0.3" footer="0.3"/>
  <pageSetup horizontalDpi="600" verticalDpi="600" orientation="portrait" scale="80" r:id="rId1"/>
  <headerFooter>
    <oddHeader>&amp;L&amp;D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35.421875" style="194" customWidth="1"/>
    <col min="2" max="2" width="10.421875" style="193" customWidth="1"/>
    <col min="3" max="3" width="11.28125" style="50" customWidth="1"/>
    <col min="4" max="4" width="7.57421875" style="192" customWidth="1"/>
    <col min="5" max="5" width="10.28125" style="41" customWidth="1"/>
    <col min="6" max="6" width="7.421875" style="193" customWidth="1"/>
    <col min="7" max="7" width="12.7109375" style="50" customWidth="1"/>
    <col min="8" max="8" width="15.57421875" style="7" customWidth="1"/>
    <col min="9" max="9" width="8.57421875" style="7" customWidth="1"/>
    <col min="10" max="14" width="8.8515625" style="194" customWidth="1"/>
    <col min="15" max="15" width="12.7109375" style="194" bestFit="1" customWidth="1"/>
    <col min="16" max="16384" width="8.8515625" style="194" customWidth="1"/>
  </cols>
  <sheetData>
    <row r="1" spans="1:10" ht="12.75" customHeight="1">
      <c r="A1" s="9" t="s">
        <v>169</v>
      </c>
      <c r="B1" s="10"/>
      <c r="C1" s="11"/>
      <c r="D1" s="236"/>
      <c r="E1" s="12"/>
      <c r="F1" s="10"/>
      <c r="G1" s="11"/>
      <c r="H1" s="13"/>
      <c r="I1" s="13"/>
      <c r="J1" s="42"/>
    </row>
    <row r="2" spans="1:10" ht="12.75" customHeight="1">
      <c r="A2" s="9" t="s">
        <v>170</v>
      </c>
      <c r="B2" s="10"/>
      <c r="C2" s="11"/>
      <c r="D2" s="236"/>
      <c r="E2" s="12"/>
      <c r="F2" s="10"/>
      <c r="G2" s="11"/>
      <c r="H2" s="13"/>
      <c r="I2" s="13"/>
      <c r="J2" s="42"/>
    </row>
    <row r="3" spans="1:10" ht="12.75" customHeight="1">
      <c r="A3" s="9" t="s">
        <v>64</v>
      </c>
      <c r="B3" s="10"/>
      <c r="C3" s="11"/>
      <c r="D3" s="236"/>
      <c r="E3" s="12"/>
      <c r="F3" s="10"/>
      <c r="G3" s="11"/>
      <c r="H3" s="13"/>
      <c r="I3" s="13"/>
      <c r="J3" s="42"/>
    </row>
    <row r="4" spans="1:10" ht="12.75" customHeight="1">
      <c r="A4" s="9" t="s">
        <v>5</v>
      </c>
      <c r="B4" s="10"/>
      <c r="C4" s="11"/>
      <c r="D4" s="236"/>
      <c r="E4" s="12"/>
      <c r="F4" s="10"/>
      <c r="G4" s="11"/>
      <c r="H4" s="13"/>
      <c r="I4" s="13"/>
      <c r="J4" s="42"/>
    </row>
    <row r="5" spans="1:10" ht="12.75" customHeight="1">
      <c r="A5" s="9" t="s">
        <v>6</v>
      </c>
      <c r="B5" s="10"/>
      <c r="C5" s="11"/>
      <c r="D5" s="236"/>
      <c r="E5" s="14"/>
      <c r="F5" s="10"/>
      <c r="G5" s="11"/>
      <c r="H5" s="13"/>
      <c r="I5" s="13"/>
      <c r="J5" s="42"/>
    </row>
    <row r="6" spans="1:10" ht="12.75" customHeight="1">
      <c r="A6" s="9" t="s">
        <v>65</v>
      </c>
      <c r="B6" s="10"/>
      <c r="C6" s="11"/>
      <c r="D6" s="236"/>
      <c r="E6" s="12"/>
      <c r="F6" s="10"/>
      <c r="G6" s="11"/>
      <c r="H6" s="13"/>
      <c r="I6" s="13"/>
      <c r="J6" s="42"/>
    </row>
    <row r="7" spans="1:10" ht="12.75" customHeight="1">
      <c r="A7" s="9" t="s">
        <v>101</v>
      </c>
      <c r="B7" s="10"/>
      <c r="C7" s="11"/>
      <c r="D7" s="236"/>
      <c r="E7" s="23"/>
      <c r="F7" s="10"/>
      <c r="G7" s="11"/>
      <c r="H7" s="13"/>
      <c r="I7" s="13"/>
      <c r="J7" s="42"/>
    </row>
    <row r="8" spans="1:10" ht="12.75" customHeight="1">
      <c r="A8" s="9"/>
      <c r="B8" s="10"/>
      <c r="C8" s="15" t="s">
        <v>66</v>
      </c>
      <c r="D8" s="236"/>
      <c r="E8" s="15"/>
      <c r="F8" s="10"/>
      <c r="G8" s="11"/>
      <c r="H8" s="13"/>
      <c r="I8" s="13"/>
      <c r="J8" s="42"/>
    </row>
    <row r="9" spans="1:10" ht="12.75" customHeight="1">
      <c r="A9" s="237" t="s">
        <v>171</v>
      </c>
      <c r="B9" s="16"/>
      <c r="C9" s="17"/>
      <c r="D9" s="238"/>
      <c r="E9" s="18"/>
      <c r="F9" s="16"/>
      <c r="G9" s="17"/>
      <c r="H9" s="19"/>
      <c r="I9" s="19"/>
      <c r="J9" s="42"/>
    </row>
    <row r="10" spans="1:10" ht="12.75" customHeight="1">
      <c r="A10" s="23"/>
      <c r="B10" s="35" t="s">
        <v>39</v>
      </c>
      <c r="C10" s="21"/>
      <c r="D10" s="35" t="s">
        <v>40</v>
      </c>
      <c r="E10" s="21"/>
      <c r="F10" s="35"/>
      <c r="G10" s="34" t="s">
        <v>41</v>
      </c>
      <c r="H10" s="25"/>
      <c r="I10" s="25"/>
      <c r="J10" s="42"/>
    </row>
    <row r="11" spans="1:10" ht="12.75" customHeight="1">
      <c r="A11" s="39" t="s">
        <v>92</v>
      </c>
      <c r="B11" s="36" t="s">
        <v>42</v>
      </c>
      <c r="C11" s="37" t="s">
        <v>43</v>
      </c>
      <c r="D11" s="36" t="s">
        <v>42</v>
      </c>
      <c r="E11" s="37" t="s">
        <v>43</v>
      </c>
      <c r="F11" s="36" t="s">
        <v>42</v>
      </c>
      <c r="G11" s="37" t="s">
        <v>43</v>
      </c>
      <c r="H11" s="38" t="s">
        <v>44</v>
      </c>
      <c r="I11" s="38" t="s">
        <v>45</v>
      </c>
      <c r="J11" s="42"/>
    </row>
    <row r="12" spans="1:10" ht="12.75" customHeight="1">
      <c r="A12" s="239" t="s">
        <v>94</v>
      </c>
      <c r="B12" s="240"/>
      <c r="C12" s="241"/>
      <c r="D12" s="240"/>
      <c r="E12" s="241"/>
      <c r="F12" s="240"/>
      <c r="G12" s="241"/>
      <c r="H12" s="242"/>
      <c r="I12" s="242"/>
      <c r="J12" s="42"/>
    </row>
    <row r="13" spans="1:10" ht="12.75" customHeight="1">
      <c r="A13" s="225" t="s">
        <v>14</v>
      </c>
      <c r="B13" s="243">
        <f aca="true" t="shared" si="0" ref="B13:G13">B12</f>
        <v>0</v>
      </c>
      <c r="C13" s="244">
        <f t="shared" si="0"/>
        <v>0</v>
      </c>
      <c r="D13" s="245">
        <f t="shared" si="0"/>
        <v>0</v>
      </c>
      <c r="E13" s="246">
        <f t="shared" si="0"/>
        <v>0</v>
      </c>
      <c r="F13" s="243">
        <f t="shared" si="0"/>
        <v>0</v>
      </c>
      <c r="G13" s="244">
        <f t="shared" si="0"/>
        <v>0</v>
      </c>
      <c r="H13" s="247"/>
      <c r="I13" s="247" t="e">
        <f>H13/G13</f>
        <v>#DIV/0!</v>
      </c>
      <c r="J13" s="42"/>
    </row>
    <row r="14" spans="1:10" ht="12.75" customHeight="1">
      <c r="A14" s="225"/>
      <c r="B14" s="243"/>
      <c r="C14" s="244"/>
      <c r="D14" s="245"/>
      <c r="E14" s="246"/>
      <c r="F14" s="243"/>
      <c r="G14" s="244"/>
      <c r="H14" s="247"/>
      <c r="I14" s="247"/>
      <c r="J14" s="42"/>
    </row>
    <row r="15" spans="1:10" ht="12.75" customHeight="1">
      <c r="A15" s="39" t="s">
        <v>93</v>
      </c>
      <c r="B15" s="36" t="s">
        <v>42</v>
      </c>
      <c r="C15" s="37" t="s">
        <v>43</v>
      </c>
      <c r="D15" s="36" t="s">
        <v>42</v>
      </c>
      <c r="E15" s="37" t="s">
        <v>43</v>
      </c>
      <c r="F15" s="36" t="s">
        <v>42</v>
      </c>
      <c r="G15" s="37" t="s">
        <v>43</v>
      </c>
      <c r="H15" s="38" t="s">
        <v>44</v>
      </c>
      <c r="I15" s="38" t="s">
        <v>45</v>
      </c>
      <c r="J15" s="42"/>
    </row>
    <row r="16" spans="1:10" ht="12.75" customHeight="1">
      <c r="A16" s="239" t="s">
        <v>172</v>
      </c>
      <c r="B16" s="307">
        <v>20</v>
      </c>
      <c r="C16" s="308">
        <v>998</v>
      </c>
      <c r="D16" s="307">
        <v>0</v>
      </c>
      <c r="E16" s="308">
        <v>0</v>
      </c>
      <c r="F16" s="307">
        <v>20</v>
      </c>
      <c r="G16" s="309">
        <v>998</v>
      </c>
      <c r="H16" s="310" t="s">
        <v>173</v>
      </c>
      <c r="I16" s="310">
        <v>205</v>
      </c>
      <c r="J16" s="42"/>
    </row>
    <row r="17" spans="1:10" ht="12.75" customHeight="1">
      <c r="A17" s="239" t="s">
        <v>46</v>
      </c>
      <c r="B17" s="307">
        <v>160</v>
      </c>
      <c r="C17" s="311">
        <v>7986</v>
      </c>
      <c r="D17" s="307">
        <v>0</v>
      </c>
      <c r="E17" s="308">
        <v>0</v>
      </c>
      <c r="F17" s="307">
        <v>160</v>
      </c>
      <c r="G17" s="309">
        <v>7986</v>
      </c>
      <c r="H17" s="310" t="s">
        <v>174</v>
      </c>
      <c r="I17" s="310">
        <v>222.2</v>
      </c>
      <c r="J17" s="42"/>
    </row>
    <row r="18" spans="1:10" ht="12.75" customHeight="1">
      <c r="A18" s="239" t="s">
        <v>175</v>
      </c>
      <c r="B18" s="307">
        <v>10</v>
      </c>
      <c r="C18" s="308">
        <v>499</v>
      </c>
      <c r="D18" s="307">
        <v>0</v>
      </c>
      <c r="E18" s="308">
        <v>0</v>
      </c>
      <c r="F18" s="307">
        <v>10</v>
      </c>
      <c r="G18" s="309">
        <v>499</v>
      </c>
      <c r="H18" s="310" t="s">
        <v>176</v>
      </c>
      <c r="I18" s="310">
        <v>250</v>
      </c>
      <c r="J18" s="42"/>
    </row>
    <row r="19" spans="1:10" ht="12.75" customHeight="1">
      <c r="A19" s="239" t="s">
        <v>90</v>
      </c>
      <c r="B19" s="307">
        <v>50</v>
      </c>
      <c r="C19" s="311">
        <v>2496</v>
      </c>
      <c r="D19" s="307">
        <v>0</v>
      </c>
      <c r="E19" s="308">
        <v>0</v>
      </c>
      <c r="F19" s="307">
        <v>50</v>
      </c>
      <c r="G19" s="309">
        <v>2496</v>
      </c>
      <c r="H19" s="310" t="s">
        <v>177</v>
      </c>
      <c r="I19" s="310">
        <v>164.43</v>
      </c>
      <c r="J19" s="42"/>
    </row>
    <row r="20" spans="1:10" ht="12.75" customHeight="1">
      <c r="A20" s="239" t="s">
        <v>74</v>
      </c>
      <c r="B20" s="307">
        <v>30</v>
      </c>
      <c r="C20" s="311">
        <v>1498</v>
      </c>
      <c r="D20" s="307">
        <v>45</v>
      </c>
      <c r="E20" s="311">
        <v>2246</v>
      </c>
      <c r="F20" s="307">
        <v>75</v>
      </c>
      <c r="G20" s="309">
        <v>3744</v>
      </c>
      <c r="H20" s="310" t="s">
        <v>178</v>
      </c>
      <c r="I20" s="310">
        <v>205.31</v>
      </c>
      <c r="J20" s="42"/>
    </row>
    <row r="21" spans="1:10" ht="12.75" customHeight="1">
      <c r="A21" s="239" t="s">
        <v>179</v>
      </c>
      <c r="B21" s="307">
        <v>10</v>
      </c>
      <c r="C21" s="308">
        <v>500</v>
      </c>
      <c r="D21" s="307">
        <v>0</v>
      </c>
      <c r="E21" s="308">
        <v>0</v>
      </c>
      <c r="F21" s="307">
        <v>10</v>
      </c>
      <c r="G21" s="309">
        <v>500</v>
      </c>
      <c r="H21" s="310" t="s">
        <v>180</v>
      </c>
      <c r="I21" s="310">
        <v>256</v>
      </c>
      <c r="J21" s="42"/>
    </row>
    <row r="22" spans="1:10" ht="12.75" customHeight="1">
      <c r="A22" s="239" t="s">
        <v>181</v>
      </c>
      <c r="B22" s="307">
        <v>50</v>
      </c>
      <c r="C22" s="312">
        <v>2493.5</v>
      </c>
      <c r="D22" s="307">
        <v>0</v>
      </c>
      <c r="E22" s="308">
        <v>0</v>
      </c>
      <c r="F22" s="307">
        <v>50</v>
      </c>
      <c r="G22" s="309">
        <v>2493.5</v>
      </c>
      <c r="H22" s="310" t="s">
        <v>182</v>
      </c>
      <c r="I22" s="310">
        <v>111</v>
      </c>
      <c r="J22" s="42"/>
    </row>
    <row r="23" spans="1:10" ht="12.75" customHeight="1">
      <c r="A23" s="239" t="s">
        <v>81</v>
      </c>
      <c r="B23" s="307">
        <v>10</v>
      </c>
      <c r="C23" s="308">
        <v>499</v>
      </c>
      <c r="D23" s="307">
        <v>75</v>
      </c>
      <c r="E23" s="311">
        <v>3746</v>
      </c>
      <c r="F23" s="307">
        <v>85</v>
      </c>
      <c r="G23" s="309">
        <v>4245</v>
      </c>
      <c r="H23" s="310" t="s">
        <v>183</v>
      </c>
      <c r="I23" s="310">
        <v>253.83</v>
      </c>
      <c r="J23" s="42"/>
    </row>
    <row r="24" spans="1:10" ht="12.75" customHeight="1">
      <c r="A24" s="239" t="s">
        <v>184</v>
      </c>
      <c r="B24" s="307">
        <v>10</v>
      </c>
      <c r="C24" s="308">
        <v>499</v>
      </c>
      <c r="D24" s="307">
        <v>10</v>
      </c>
      <c r="E24" s="313">
        <v>499.5</v>
      </c>
      <c r="F24" s="307">
        <v>20</v>
      </c>
      <c r="G24" s="309">
        <v>998.5</v>
      </c>
      <c r="H24" s="310" t="s">
        <v>185</v>
      </c>
      <c r="I24" s="310">
        <v>248</v>
      </c>
      <c r="J24" s="42"/>
    </row>
    <row r="25" spans="1:10" ht="12.75" customHeight="1">
      <c r="A25" s="239" t="s">
        <v>48</v>
      </c>
      <c r="B25" s="307">
        <v>40</v>
      </c>
      <c r="C25" s="311">
        <v>1996</v>
      </c>
      <c r="D25" s="307">
        <v>0</v>
      </c>
      <c r="E25" s="308">
        <v>0</v>
      </c>
      <c r="F25" s="307">
        <v>40</v>
      </c>
      <c r="G25" s="309">
        <v>1996</v>
      </c>
      <c r="H25" s="310" t="s">
        <v>186</v>
      </c>
      <c r="I25" s="310">
        <v>210.75</v>
      </c>
      <c r="J25" s="42"/>
    </row>
    <row r="26" spans="1:10" ht="12.75" customHeight="1">
      <c r="A26" s="239" t="s">
        <v>187</v>
      </c>
      <c r="B26" s="307">
        <v>30</v>
      </c>
      <c r="C26" s="311">
        <v>1498</v>
      </c>
      <c r="D26" s="307">
        <v>0</v>
      </c>
      <c r="E26" s="308">
        <v>0</v>
      </c>
      <c r="F26" s="307">
        <v>30</v>
      </c>
      <c r="G26" s="309">
        <v>1498</v>
      </c>
      <c r="H26" s="310" t="s">
        <v>188</v>
      </c>
      <c r="I26" s="310">
        <v>253.67</v>
      </c>
      <c r="J26" s="42"/>
    </row>
    <row r="27" spans="1:10" ht="12.75" customHeight="1">
      <c r="A27" s="239" t="s">
        <v>50</v>
      </c>
      <c r="B27" s="307">
        <v>20</v>
      </c>
      <c r="C27" s="308">
        <v>998</v>
      </c>
      <c r="D27" s="307">
        <v>50</v>
      </c>
      <c r="E27" s="312">
        <v>2497.5</v>
      </c>
      <c r="F27" s="307">
        <v>70</v>
      </c>
      <c r="G27" s="309">
        <v>3495.5</v>
      </c>
      <c r="H27" s="310" t="s">
        <v>189</v>
      </c>
      <c r="I27" s="310">
        <v>230.71</v>
      </c>
      <c r="J27" s="42"/>
    </row>
    <row r="28" spans="1:10" ht="12.75" customHeight="1">
      <c r="A28" s="239" t="s">
        <v>190</v>
      </c>
      <c r="B28" s="307">
        <v>100</v>
      </c>
      <c r="C28" s="311">
        <v>4984</v>
      </c>
      <c r="D28" s="307">
        <v>0</v>
      </c>
      <c r="E28" s="308">
        <v>0</v>
      </c>
      <c r="F28" s="307">
        <v>100</v>
      </c>
      <c r="G28" s="309">
        <v>4984</v>
      </c>
      <c r="H28" s="310" t="s">
        <v>191</v>
      </c>
      <c r="I28" s="310">
        <v>110.2</v>
      </c>
      <c r="J28" s="42"/>
    </row>
    <row r="29" spans="1:10" ht="12.75" customHeight="1">
      <c r="A29" s="239" t="s">
        <v>51</v>
      </c>
      <c r="B29" s="307">
        <v>160</v>
      </c>
      <c r="C29" s="312">
        <v>7976.5</v>
      </c>
      <c r="D29" s="307">
        <v>0</v>
      </c>
      <c r="E29" s="308">
        <v>0</v>
      </c>
      <c r="F29" s="307">
        <v>160</v>
      </c>
      <c r="G29" s="309">
        <v>7976.5</v>
      </c>
      <c r="H29" s="310" t="s">
        <v>192</v>
      </c>
      <c r="I29" s="310">
        <v>128.95</v>
      </c>
      <c r="J29" s="42"/>
    </row>
    <row r="30" spans="1:10" ht="12.75" customHeight="1">
      <c r="A30" s="239" t="s">
        <v>52</v>
      </c>
      <c r="B30" s="307">
        <v>480</v>
      </c>
      <c r="C30" s="311">
        <v>23957</v>
      </c>
      <c r="D30" s="307">
        <v>50</v>
      </c>
      <c r="E30" s="312">
        <v>2497.5</v>
      </c>
      <c r="F30" s="307">
        <v>530</v>
      </c>
      <c r="G30" s="309">
        <v>26454.5</v>
      </c>
      <c r="H30" s="310" t="s">
        <v>193</v>
      </c>
      <c r="I30" s="310">
        <v>220.79</v>
      </c>
      <c r="J30" s="42"/>
    </row>
    <row r="31" spans="1:10" ht="12.75" customHeight="1">
      <c r="A31" s="239" t="s">
        <v>99</v>
      </c>
      <c r="B31" s="307">
        <v>10</v>
      </c>
      <c r="C31" s="313">
        <v>497.5</v>
      </c>
      <c r="D31" s="307">
        <v>50</v>
      </c>
      <c r="E31" s="312">
        <v>2485.2</v>
      </c>
      <c r="F31" s="307">
        <v>60</v>
      </c>
      <c r="G31" s="309">
        <v>2982.7</v>
      </c>
      <c r="H31" s="310" t="s">
        <v>194</v>
      </c>
      <c r="I31" s="310">
        <v>117.51</v>
      </c>
      <c r="J31" s="42"/>
    </row>
    <row r="32" spans="1:10" ht="12.75" customHeight="1">
      <c r="A32" s="239" t="s">
        <v>54</v>
      </c>
      <c r="B32" s="307">
        <v>10</v>
      </c>
      <c r="C32" s="308">
        <v>499</v>
      </c>
      <c r="D32" s="307">
        <v>20</v>
      </c>
      <c r="E32" s="308">
        <v>999</v>
      </c>
      <c r="F32" s="307">
        <v>30</v>
      </c>
      <c r="G32" s="309">
        <v>1498</v>
      </c>
      <c r="H32" s="310" t="s">
        <v>195</v>
      </c>
      <c r="I32" s="310">
        <v>211.7</v>
      </c>
      <c r="J32" s="42"/>
    </row>
    <row r="33" spans="1:10" ht="12.75" customHeight="1">
      <c r="A33" s="239" t="s">
        <v>55</v>
      </c>
      <c r="B33" s="307">
        <v>50</v>
      </c>
      <c r="C33" s="311">
        <v>2496</v>
      </c>
      <c r="D33" s="307">
        <v>20</v>
      </c>
      <c r="E33" s="308">
        <v>999</v>
      </c>
      <c r="F33" s="307">
        <v>70</v>
      </c>
      <c r="G33" s="309">
        <v>3495</v>
      </c>
      <c r="H33" s="310" t="s">
        <v>196</v>
      </c>
      <c r="I33" s="310">
        <v>198.9</v>
      </c>
      <c r="J33" s="42"/>
    </row>
    <row r="34" spans="1:10" ht="12.75" customHeight="1">
      <c r="A34" s="239" t="s">
        <v>91</v>
      </c>
      <c r="B34" s="307">
        <v>20</v>
      </c>
      <c r="C34" s="308">
        <v>995</v>
      </c>
      <c r="D34" s="307">
        <v>0</v>
      </c>
      <c r="E34" s="308">
        <v>0</v>
      </c>
      <c r="F34" s="307">
        <v>20</v>
      </c>
      <c r="G34" s="309">
        <v>995</v>
      </c>
      <c r="H34" s="310" t="s">
        <v>197</v>
      </c>
      <c r="I34" s="310">
        <v>114</v>
      </c>
      <c r="J34" s="42"/>
    </row>
    <row r="35" spans="1:10" ht="12.75" customHeight="1">
      <c r="A35" s="239" t="s">
        <v>198</v>
      </c>
      <c r="B35" s="307">
        <v>10</v>
      </c>
      <c r="C35" s="308">
        <v>499</v>
      </c>
      <c r="D35" s="307">
        <v>0</v>
      </c>
      <c r="E35" s="308">
        <v>0</v>
      </c>
      <c r="F35" s="307">
        <v>10</v>
      </c>
      <c r="G35" s="309">
        <v>499</v>
      </c>
      <c r="H35" s="310">
        <v>79840</v>
      </c>
      <c r="I35" s="310">
        <v>160</v>
      </c>
      <c r="J35" s="42"/>
    </row>
    <row r="36" spans="1:10" ht="12.75" customHeight="1">
      <c r="A36" s="239" t="s">
        <v>57</v>
      </c>
      <c r="B36" s="307">
        <v>170</v>
      </c>
      <c r="C36" s="311">
        <v>8485</v>
      </c>
      <c r="D36" s="307">
        <v>0</v>
      </c>
      <c r="E36" s="308">
        <v>0</v>
      </c>
      <c r="F36" s="307">
        <v>170</v>
      </c>
      <c r="G36" s="309">
        <v>8485</v>
      </c>
      <c r="H36" s="310" t="s">
        <v>199</v>
      </c>
      <c r="I36" s="310">
        <v>202.43</v>
      </c>
      <c r="J36" s="42"/>
    </row>
    <row r="37" spans="1:10" ht="12.75" customHeight="1">
      <c r="A37" s="239" t="s">
        <v>200</v>
      </c>
      <c r="B37" s="307">
        <v>30</v>
      </c>
      <c r="C37" s="312">
        <v>1495.5</v>
      </c>
      <c r="D37" s="307">
        <v>0</v>
      </c>
      <c r="E37" s="308">
        <v>0</v>
      </c>
      <c r="F37" s="307">
        <v>30</v>
      </c>
      <c r="G37" s="309">
        <v>1495.5</v>
      </c>
      <c r="H37" s="310" t="s">
        <v>201</v>
      </c>
      <c r="I37" s="310">
        <v>168.07</v>
      </c>
      <c r="J37" s="42"/>
    </row>
    <row r="38" spans="1:10" ht="12.75" customHeight="1">
      <c r="A38" s="239" t="s">
        <v>77</v>
      </c>
      <c r="B38" s="307">
        <v>30</v>
      </c>
      <c r="C38" s="311">
        <v>1497</v>
      </c>
      <c r="D38" s="307">
        <v>20</v>
      </c>
      <c r="E38" s="308">
        <v>999</v>
      </c>
      <c r="F38" s="307">
        <v>50</v>
      </c>
      <c r="G38" s="309">
        <v>2496</v>
      </c>
      <c r="H38" s="310" t="s">
        <v>202</v>
      </c>
      <c r="I38" s="310">
        <v>210.43</v>
      </c>
      <c r="J38" s="42"/>
    </row>
    <row r="39" spans="1:10" ht="12.75" customHeight="1">
      <c r="A39" s="239" t="s">
        <v>203</v>
      </c>
      <c r="B39" s="313"/>
      <c r="C39" s="308">
        <v>0</v>
      </c>
      <c r="D39" s="307">
        <v>20</v>
      </c>
      <c r="E39" s="313">
        <v>998.5</v>
      </c>
      <c r="F39" s="307">
        <v>20</v>
      </c>
      <c r="G39" s="309">
        <v>998.5</v>
      </c>
      <c r="H39" s="310" t="s">
        <v>204</v>
      </c>
      <c r="I39" s="310">
        <v>196.48</v>
      </c>
      <c r="J39" s="42"/>
    </row>
    <row r="40" spans="1:10" ht="12.75" customHeight="1">
      <c r="A40" s="239" t="s">
        <v>82</v>
      </c>
      <c r="B40" s="307">
        <v>50</v>
      </c>
      <c r="C40" s="311">
        <v>2495</v>
      </c>
      <c r="D40" s="307">
        <v>0</v>
      </c>
      <c r="E40" s="308">
        <v>0</v>
      </c>
      <c r="F40" s="307">
        <v>50</v>
      </c>
      <c r="G40" s="309">
        <v>2495</v>
      </c>
      <c r="H40" s="310" t="s">
        <v>205</v>
      </c>
      <c r="I40" s="310">
        <v>166.2</v>
      </c>
      <c r="J40" s="42"/>
    </row>
    <row r="41" spans="1:10" ht="12.75" customHeight="1">
      <c r="A41" s="239" t="s">
        <v>100</v>
      </c>
      <c r="B41" s="307">
        <v>10</v>
      </c>
      <c r="C41" s="308">
        <v>499</v>
      </c>
      <c r="D41" s="307">
        <v>0</v>
      </c>
      <c r="E41" s="308">
        <v>0</v>
      </c>
      <c r="F41" s="307">
        <v>10</v>
      </c>
      <c r="G41" s="309">
        <v>499</v>
      </c>
      <c r="H41" s="310" t="s">
        <v>206</v>
      </c>
      <c r="I41" s="310">
        <v>330</v>
      </c>
      <c r="J41" s="42"/>
    </row>
    <row r="42" spans="1:10" ht="12.75" customHeight="1">
      <c r="A42" s="239" t="s">
        <v>207</v>
      </c>
      <c r="B42" s="307">
        <v>100</v>
      </c>
      <c r="C42" s="311">
        <v>4991</v>
      </c>
      <c r="D42" s="307">
        <v>30</v>
      </c>
      <c r="E42" s="312">
        <v>1498.5</v>
      </c>
      <c r="F42" s="307">
        <v>130</v>
      </c>
      <c r="G42" s="309">
        <v>6489.5</v>
      </c>
      <c r="H42" s="310" t="s">
        <v>208</v>
      </c>
      <c r="I42" s="310">
        <v>196.64</v>
      </c>
      <c r="J42" s="42"/>
    </row>
    <row r="43" spans="1:10" ht="12.75" customHeight="1">
      <c r="A43" s="239" t="s">
        <v>209</v>
      </c>
      <c r="B43" s="307">
        <v>10</v>
      </c>
      <c r="C43" s="313">
        <v>497.5</v>
      </c>
      <c r="D43" s="307">
        <v>0</v>
      </c>
      <c r="E43" s="308">
        <v>0</v>
      </c>
      <c r="F43" s="307">
        <v>10</v>
      </c>
      <c r="G43" s="309">
        <v>497.5</v>
      </c>
      <c r="H43" s="310">
        <v>56715</v>
      </c>
      <c r="I43" s="310">
        <v>114</v>
      </c>
      <c r="J43" s="42"/>
    </row>
    <row r="44" spans="1:10" ht="12.75" customHeight="1">
      <c r="A44" s="239" t="s">
        <v>88</v>
      </c>
      <c r="B44" s="313"/>
      <c r="C44" s="308">
        <v>0</v>
      </c>
      <c r="D44" s="307">
        <v>90</v>
      </c>
      <c r="E44" s="312">
        <v>4486.7</v>
      </c>
      <c r="F44" s="307">
        <v>90</v>
      </c>
      <c r="G44" s="309">
        <v>4486.7</v>
      </c>
      <c r="H44" s="310" t="s">
        <v>210</v>
      </c>
      <c r="I44" s="310">
        <v>191.03</v>
      </c>
      <c r="J44" s="42"/>
    </row>
    <row r="45" spans="1:10" ht="12.75" customHeight="1">
      <c r="A45" s="239" t="s">
        <v>62</v>
      </c>
      <c r="B45" s="307">
        <v>20</v>
      </c>
      <c r="C45" s="308">
        <v>999</v>
      </c>
      <c r="D45" s="307">
        <v>0</v>
      </c>
      <c r="E45" s="308">
        <v>0</v>
      </c>
      <c r="F45" s="307">
        <v>20</v>
      </c>
      <c r="G45" s="309">
        <v>999</v>
      </c>
      <c r="H45" s="310" t="s">
        <v>211</v>
      </c>
      <c r="I45" s="310">
        <v>245</v>
      </c>
      <c r="J45" s="42"/>
    </row>
    <row r="46" spans="1:10" ht="12.75" customHeight="1">
      <c r="A46" s="239" t="s">
        <v>86</v>
      </c>
      <c r="B46" s="307">
        <v>40</v>
      </c>
      <c r="C46" s="311">
        <v>1996</v>
      </c>
      <c r="D46" s="307">
        <v>0</v>
      </c>
      <c r="E46" s="308">
        <v>0</v>
      </c>
      <c r="F46" s="307">
        <v>40</v>
      </c>
      <c r="G46" s="309">
        <v>1996</v>
      </c>
      <c r="H46" s="310" t="s">
        <v>212</v>
      </c>
      <c r="I46" s="310">
        <v>175.75</v>
      </c>
      <c r="J46" s="42"/>
    </row>
    <row r="47" spans="1:10" ht="12.75" customHeight="1">
      <c r="A47" s="239" t="s">
        <v>63</v>
      </c>
      <c r="B47" s="313"/>
      <c r="C47" s="308">
        <v>0</v>
      </c>
      <c r="D47" s="307">
        <v>20</v>
      </c>
      <c r="E47" s="308">
        <v>999</v>
      </c>
      <c r="F47" s="307">
        <v>20</v>
      </c>
      <c r="G47" s="309">
        <v>999</v>
      </c>
      <c r="H47" s="310" t="s">
        <v>213</v>
      </c>
      <c r="I47" s="310">
        <v>279</v>
      </c>
      <c r="J47" s="42"/>
    </row>
    <row r="48" spans="1:10" ht="12.75" customHeight="1">
      <c r="A48" s="239" t="s">
        <v>14</v>
      </c>
      <c r="B48" s="314">
        <v>1740</v>
      </c>
      <c r="C48" s="311">
        <v>86819.5</v>
      </c>
      <c r="D48" s="307">
        <v>500</v>
      </c>
      <c r="E48" s="311">
        <v>24951.4</v>
      </c>
      <c r="F48" s="314">
        <v>2240</v>
      </c>
      <c r="G48" s="309" t="s">
        <v>214</v>
      </c>
      <c r="H48" s="310" t="s">
        <v>215</v>
      </c>
      <c r="I48" s="310">
        <v>196.19</v>
      </c>
      <c r="J48" s="42"/>
    </row>
    <row r="49" spans="1:10" ht="12.75" customHeight="1">
      <c r="A49" s="39"/>
      <c r="B49" s="36"/>
      <c r="C49" s="37"/>
      <c r="D49" s="36"/>
      <c r="E49" s="37"/>
      <c r="F49" s="36"/>
      <c r="G49" s="37"/>
      <c r="H49" s="38"/>
      <c r="I49" s="38"/>
      <c r="J49" s="42"/>
    </row>
    <row r="50" spans="1:9" ht="12.75" customHeight="1">
      <c r="A50" s="9" t="s">
        <v>67</v>
      </c>
      <c r="B50" s="20"/>
      <c r="C50" s="21"/>
      <c r="D50" s="248"/>
      <c r="E50" s="22"/>
      <c r="F50" s="20"/>
      <c r="G50" s="21"/>
      <c r="H50" s="25"/>
      <c r="I50" s="25" t="s">
        <v>69</v>
      </c>
    </row>
    <row r="51" spans="1:9" ht="12.75" customHeight="1">
      <c r="A51" s="9" t="s">
        <v>68</v>
      </c>
      <c r="B51" s="20"/>
      <c r="C51" s="21"/>
      <c r="D51" s="248"/>
      <c r="E51" s="22"/>
      <c r="F51" s="20"/>
      <c r="G51" s="21"/>
      <c r="H51" s="25"/>
      <c r="I51" s="24" t="s">
        <v>71</v>
      </c>
    </row>
    <row r="52" spans="1:9" ht="12.75" customHeight="1">
      <c r="A52" s="9" t="s">
        <v>70</v>
      </c>
      <c r="B52" s="20"/>
      <c r="C52" s="21"/>
      <c r="D52" s="248"/>
      <c r="E52" s="22"/>
      <c r="F52" s="20"/>
      <c r="G52" s="21"/>
      <c r="H52" s="25"/>
      <c r="I52" s="25"/>
    </row>
    <row r="53" spans="1:9" ht="12.75" customHeight="1">
      <c r="A53" s="9" t="s">
        <v>72</v>
      </c>
      <c r="B53" s="20"/>
      <c r="C53" s="21"/>
      <c r="D53" s="248"/>
      <c r="E53" s="22"/>
      <c r="F53" s="20"/>
      <c r="G53" s="21"/>
      <c r="H53" s="25"/>
      <c r="I53" s="25"/>
    </row>
    <row r="54" spans="1:9" ht="12.75" customHeight="1">
      <c r="A54" s="9" t="s">
        <v>73</v>
      </c>
      <c r="B54" s="20"/>
      <c r="C54" s="21"/>
      <c r="D54" s="248"/>
      <c r="E54" s="22"/>
      <c r="F54" s="20"/>
      <c r="G54" s="21"/>
      <c r="H54" s="25"/>
      <c r="I54" s="25"/>
    </row>
    <row r="55" spans="1:9" ht="12.75" customHeight="1">
      <c r="A55" s="23"/>
      <c r="B55" s="20"/>
      <c r="C55" s="21"/>
      <c r="D55" s="248"/>
      <c r="E55" s="22"/>
      <c r="F55" s="20"/>
      <c r="G55" s="21"/>
      <c r="H55" s="25"/>
      <c r="I55" s="25"/>
    </row>
    <row r="56" spans="1:9" ht="12.75" customHeight="1">
      <c r="A56" s="23"/>
      <c r="B56" s="20"/>
      <c r="C56" s="21"/>
      <c r="D56" s="248"/>
      <c r="E56" s="22"/>
      <c r="F56" s="20"/>
      <c r="G56" s="21"/>
      <c r="H56" s="25"/>
      <c r="I56" s="25"/>
    </row>
    <row r="57" spans="1:9" ht="12.75" customHeight="1">
      <c r="A57" s="23"/>
      <c r="B57" s="20"/>
      <c r="C57" s="21"/>
      <c r="D57" s="248"/>
      <c r="E57" s="22"/>
      <c r="F57" s="20"/>
      <c r="G57" s="21"/>
      <c r="H57" s="25"/>
      <c r="I57" s="25"/>
    </row>
    <row r="58" spans="1:9" ht="12.75" customHeight="1">
      <c r="A58" s="23"/>
      <c r="B58" s="20"/>
      <c r="C58" s="21"/>
      <c r="D58" s="248"/>
      <c r="E58" s="22"/>
      <c r="F58" s="20"/>
      <c r="G58" s="21"/>
      <c r="H58" s="25"/>
      <c r="I58" s="25"/>
    </row>
    <row r="59" spans="1:9" ht="12.75" customHeight="1">
      <c r="A59" s="23"/>
      <c r="B59" s="20"/>
      <c r="C59" s="21"/>
      <c r="D59" s="248"/>
      <c r="E59" s="22"/>
      <c r="F59" s="20"/>
      <c r="G59" s="21"/>
      <c r="H59" s="25"/>
      <c r="I59" s="25"/>
    </row>
    <row r="60" spans="1:9" ht="12.75" customHeight="1">
      <c r="A60" s="23"/>
      <c r="B60" s="20"/>
      <c r="C60" s="21"/>
      <c r="D60" s="248"/>
      <c r="E60" s="22"/>
      <c r="F60" s="20"/>
      <c r="G60" s="21"/>
      <c r="H60" s="25"/>
      <c r="I60" s="25"/>
    </row>
    <row r="61" spans="1:9" ht="12.75" customHeight="1">
      <c r="A61" s="23"/>
      <c r="B61" s="20"/>
      <c r="C61" s="21"/>
      <c r="D61" s="248"/>
      <c r="E61" s="22"/>
      <c r="F61" s="20"/>
      <c r="G61" s="21"/>
      <c r="H61" s="25"/>
      <c r="I61" s="25"/>
    </row>
  </sheetData>
  <sheetProtection/>
  <printOptions/>
  <pageMargins left="0.7" right="0.29" top="1.33" bottom="0.5" header="0.3" footer="0.3"/>
  <pageSetup horizontalDpi="600" verticalDpi="600" orientation="portrait" scale="80" r:id="rId1"/>
  <headerFooter>
    <oddHeader>&amp;L&amp;D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35.421875" style="194" customWidth="1"/>
    <col min="2" max="2" width="10.421875" style="193" customWidth="1"/>
    <col min="3" max="3" width="11.28125" style="50" customWidth="1"/>
    <col min="4" max="4" width="7.57421875" style="192" customWidth="1"/>
    <col min="5" max="5" width="10.28125" style="41" customWidth="1"/>
    <col min="6" max="6" width="7.421875" style="193" customWidth="1"/>
    <col min="7" max="7" width="12.7109375" style="50" customWidth="1"/>
    <col min="8" max="8" width="15.57421875" style="7" customWidth="1"/>
    <col min="9" max="9" width="8.57421875" style="7" customWidth="1"/>
    <col min="10" max="14" width="8.8515625" style="194" customWidth="1"/>
    <col min="15" max="15" width="12.7109375" style="194" bestFit="1" customWidth="1"/>
    <col min="16" max="16384" width="8.8515625" style="194" customWidth="1"/>
  </cols>
  <sheetData>
    <row r="1" spans="1:10" ht="12.75" customHeight="1">
      <c r="A1" s="9" t="s">
        <v>103</v>
      </c>
      <c r="B1" s="10"/>
      <c r="C1" s="11"/>
      <c r="D1" s="236"/>
      <c r="E1" s="12"/>
      <c r="F1" s="10"/>
      <c r="G1" s="11"/>
      <c r="H1" s="13"/>
      <c r="I1" s="13"/>
      <c r="J1" s="42"/>
    </row>
    <row r="2" spans="1:10" ht="12.75" customHeight="1">
      <c r="A2" s="9" t="s">
        <v>104</v>
      </c>
      <c r="B2" s="10"/>
      <c r="C2" s="11"/>
      <c r="D2" s="236"/>
      <c r="E2" s="12"/>
      <c r="F2" s="10"/>
      <c r="G2" s="11"/>
      <c r="H2" s="13"/>
      <c r="I2" s="13"/>
      <c r="J2" s="42"/>
    </row>
    <row r="3" spans="1:10" ht="12.75" customHeight="1">
      <c r="A3" s="9" t="s">
        <v>64</v>
      </c>
      <c r="B3" s="10"/>
      <c r="C3" s="11"/>
      <c r="D3" s="236"/>
      <c r="E3" s="12"/>
      <c r="F3" s="10"/>
      <c r="G3" s="11"/>
      <c r="H3" s="13"/>
      <c r="I3" s="13"/>
      <c r="J3" s="42"/>
    </row>
    <row r="4" spans="1:10" ht="12.75" customHeight="1">
      <c r="A4" s="9" t="s">
        <v>5</v>
      </c>
      <c r="B4" s="10"/>
      <c r="C4" s="11"/>
      <c r="D4" s="236"/>
      <c r="E4" s="12"/>
      <c r="F4" s="10"/>
      <c r="G4" s="11"/>
      <c r="H4" s="13"/>
      <c r="I4" s="13"/>
      <c r="J4" s="42"/>
    </row>
    <row r="5" spans="1:10" ht="12.75" customHeight="1">
      <c r="A5" s="9" t="s">
        <v>6</v>
      </c>
      <c r="B5" s="10"/>
      <c r="C5" s="11"/>
      <c r="D5" s="236"/>
      <c r="E5" s="14"/>
      <c r="F5" s="10"/>
      <c r="G5" s="11"/>
      <c r="H5" s="13"/>
      <c r="I5" s="13"/>
      <c r="J5" s="42"/>
    </row>
    <row r="6" spans="1:10" ht="12.75" customHeight="1">
      <c r="A6" s="9" t="s">
        <v>65</v>
      </c>
      <c r="B6" s="10"/>
      <c r="C6" s="11"/>
      <c r="D6" s="236"/>
      <c r="E6" s="12"/>
      <c r="F6" s="10"/>
      <c r="G6" s="11"/>
      <c r="H6" s="13"/>
      <c r="I6" s="13"/>
      <c r="J6" s="42"/>
    </row>
    <row r="7" spans="1:10" ht="12.75" customHeight="1">
      <c r="A7" s="9" t="s">
        <v>101</v>
      </c>
      <c r="B7" s="10"/>
      <c r="C7" s="11"/>
      <c r="D7" s="236"/>
      <c r="E7" s="23"/>
      <c r="F7" s="10"/>
      <c r="G7" s="11"/>
      <c r="H7" s="13"/>
      <c r="I7" s="13"/>
      <c r="J7" s="42"/>
    </row>
    <row r="8" spans="1:10" ht="12.75" customHeight="1">
      <c r="A8" s="9"/>
      <c r="B8" s="10"/>
      <c r="C8" s="15" t="s">
        <v>66</v>
      </c>
      <c r="D8" s="236"/>
      <c r="E8" s="15"/>
      <c r="F8" s="10"/>
      <c r="G8" s="11"/>
      <c r="H8" s="13"/>
      <c r="I8" s="13"/>
      <c r="J8" s="42"/>
    </row>
    <row r="9" spans="1:10" ht="12.75" customHeight="1">
      <c r="A9" s="237" t="s">
        <v>105</v>
      </c>
      <c r="B9" s="16"/>
      <c r="C9" s="17"/>
      <c r="D9" s="238"/>
      <c r="E9" s="18"/>
      <c r="F9" s="16"/>
      <c r="G9" s="17"/>
      <c r="H9" s="19"/>
      <c r="I9" s="19"/>
      <c r="J9" s="42"/>
    </row>
    <row r="10" spans="1:10" ht="12.75" customHeight="1">
      <c r="A10" s="23"/>
      <c r="B10" s="35" t="s">
        <v>39</v>
      </c>
      <c r="C10" s="21"/>
      <c r="D10" s="35" t="s">
        <v>40</v>
      </c>
      <c r="E10" s="21"/>
      <c r="F10" s="35"/>
      <c r="G10" s="34" t="s">
        <v>41</v>
      </c>
      <c r="H10" s="25"/>
      <c r="I10" s="25"/>
      <c r="J10" s="42"/>
    </row>
    <row r="11" spans="1:10" ht="12.75" customHeight="1">
      <c r="A11" s="39" t="s">
        <v>92</v>
      </c>
      <c r="B11" s="36" t="s">
        <v>42</v>
      </c>
      <c r="C11" s="37" t="s">
        <v>43</v>
      </c>
      <c r="D11" s="36" t="s">
        <v>42</v>
      </c>
      <c r="E11" s="37" t="s">
        <v>43</v>
      </c>
      <c r="F11" s="36" t="s">
        <v>42</v>
      </c>
      <c r="G11" s="37" t="s">
        <v>43</v>
      </c>
      <c r="H11" s="38" t="s">
        <v>44</v>
      </c>
      <c r="I11" s="38" t="s">
        <v>45</v>
      </c>
      <c r="J11" s="42"/>
    </row>
    <row r="12" spans="1:10" ht="12.75" customHeight="1">
      <c r="A12" s="239" t="s">
        <v>94</v>
      </c>
      <c r="B12" s="240"/>
      <c r="C12" s="241"/>
      <c r="D12" s="240"/>
      <c r="E12" s="241"/>
      <c r="F12" s="240"/>
      <c r="G12" s="241"/>
      <c r="H12" s="242"/>
      <c r="I12" s="242"/>
      <c r="J12" s="42"/>
    </row>
    <row r="13" spans="1:10" ht="12.75" customHeight="1">
      <c r="A13" s="225" t="s">
        <v>14</v>
      </c>
      <c r="B13" s="243">
        <f aca="true" t="shared" si="0" ref="B13:G13">B12</f>
        <v>0</v>
      </c>
      <c r="C13" s="244">
        <f t="shared" si="0"/>
        <v>0</v>
      </c>
      <c r="D13" s="245">
        <f t="shared" si="0"/>
        <v>0</v>
      </c>
      <c r="E13" s="246">
        <f t="shared" si="0"/>
        <v>0</v>
      </c>
      <c r="F13" s="243">
        <f t="shared" si="0"/>
        <v>0</v>
      </c>
      <c r="G13" s="244">
        <f t="shared" si="0"/>
        <v>0</v>
      </c>
      <c r="H13" s="247"/>
      <c r="I13" s="247" t="e">
        <f>H13/G13</f>
        <v>#DIV/0!</v>
      </c>
      <c r="J13" s="42"/>
    </row>
    <row r="14" spans="1:10" ht="12.75" customHeight="1">
      <c r="A14" s="225"/>
      <c r="B14" s="243"/>
      <c r="C14" s="244"/>
      <c r="D14" s="245"/>
      <c r="E14" s="246"/>
      <c r="F14" s="243"/>
      <c r="G14" s="244"/>
      <c r="H14" s="247"/>
      <c r="I14" s="247"/>
      <c r="J14" s="42"/>
    </row>
    <row r="15" spans="1:10" ht="12.75" customHeight="1">
      <c r="A15" s="39" t="s">
        <v>93</v>
      </c>
      <c r="B15" s="36" t="s">
        <v>42</v>
      </c>
      <c r="C15" s="37" t="s">
        <v>43</v>
      </c>
      <c r="D15" s="36" t="s">
        <v>42</v>
      </c>
      <c r="E15" s="37" t="s">
        <v>43</v>
      </c>
      <c r="F15" s="36" t="s">
        <v>42</v>
      </c>
      <c r="G15" s="37" t="s">
        <v>43</v>
      </c>
      <c r="H15" s="38" t="s">
        <v>44</v>
      </c>
      <c r="I15" s="38" t="s">
        <v>45</v>
      </c>
      <c r="J15" s="42"/>
    </row>
    <row r="16" spans="1:10" ht="12.75" customHeight="1">
      <c r="A16" s="225" t="s">
        <v>46</v>
      </c>
      <c r="B16" s="226">
        <v>240</v>
      </c>
      <c r="C16" s="227">
        <v>11977</v>
      </c>
      <c r="D16" s="226">
        <v>10</v>
      </c>
      <c r="E16" s="228">
        <v>499.5</v>
      </c>
      <c r="F16" s="226">
        <v>250</v>
      </c>
      <c r="G16" s="229">
        <v>12476.5</v>
      </c>
      <c r="H16" s="230" t="s">
        <v>106</v>
      </c>
      <c r="I16" s="231">
        <v>242.92</v>
      </c>
      <c r="J16" s="42"/>
    </row>
    <row r="17" spans="1:10" ht="12.75" customHeight="1">
      <c r="A17" s="225" t="s">
        <v>90</v>
      </c>
      <c r="B17" s="226">
        <v>15</v>
      </c>
      <c r="C17" s="232">
        <v>750</v>
      </c>
      <c r="D17" s="226">
        <v>0</v>
      </c>
      <c r="E17" s="232">
        <v>0</v>
      </c>
      <c r="F17" s="226">
        <v>15</v>
      </c>
      <c r="G17" s="232">
        <v>750</v>
      </c>
      <c r="H17" s="230" t="s">
        <v>107</v>
      </c>
      <c r="I17" s="231">
        <v>301.33</v>
      </c>
      <c r="J17" s="42"/>
    </row>
    <row r="18" spans="1:10" ht="12.75" customHeight="1">
      <c r="A18" s="225" t="s">
        <v>47</v>
      </c>
      <c r="B18" s="226">
        <v>40</v>
      </c>
      <c r="C18" s="227">
        <v>1996</v>
      </c>
      <c r="D18" s="226">
        <v>0</v>
      </c>
      <c r="E18" s="232">
        <v>0</v>
      </c>
      <c r="F18" s="226">
        <v>40</v>
      </c>
      <c r="G18" s="227">
        <v>1996</v>
      </c>
      <c r="H18" s="230" t="s">
        <v>108</v>
      </c>
      <c r="I18" s="231">
        <v>324.75</v>
      </c>
      <c r="J18" s="42"/>
    </row>
    <row r="19" spans="1:10" ht="12.75" customHeight="1">
      <c r="A19" s="225" t="s">
        <v>95</v>
      </c>
      <c r="B19" s="226">
        <v>10</v>
      </c>
      <c r="C19" s="232">
        <v>499</v>
      </c>
      <c r="D19" s="226">
        <v>0</v>
      </c>
      <c r="E19" s="232">
        <v>0</v>
      </c>
      <c r="F19" s="226">
        <v>10</v>
      </c>
      <c r="G19" s="232">
        <v>499</v>
      </c>
      <c r="H19" s="230" t="s">
        <v>109</v>
      </c>
      <c r="I19" s="233">
        <v>307</v>
      </c>
      <c r="J19" s="42"/>
    </row>
    <row r="20" spans="1:10" ht="12.75" customHeight="1">
      <c r="A20" s="225" t="s">
        <v>74</v>
      </c>
      <c r="B20" s="226">
        <v>35</v>
      </c>
      <c r="C20" s="229">
        <v>1746.7</v>
      </c>
      <c r="D20" s="226">
        <v>15</v>
      </c>
      <c r="E20" s="228">
        <v>749.2</v>
      </c>
      <c r="F20" s="226">
        <v>50</v>
      </c>
      <c r="G20" s="229">
        <v>2495.9</v>
      </c>
      <c r="H20" s="230" t="s">
        <v>110</v>
      </c>
      <c r="I20" s="233">
        <v>239.8</v>
      </c>
      <c r="J20" s="42"/>
    </row>
    <row r="21" spans="1:10" ht="12.75" customHeight="1">
      <c r="A21" s="225" t="s">
        <v>80</v>
      </c>
      <c r="B21" s="226">
        <v>20</v>
      </c>
      <c r="C21" s="232">
        <v>999</v>
      </c>
      <c r="D21" s="226">
        <v>0</v>
      </c>
      <c r="E21" s="232">
        <v>0</v>
      </c>
      <c r="F21" s="226">
        <v>20</v>
      </c>
      <c r="G21" s="232">
        <v>999</v>
      </c>
      <c r="H21" s="230" t="s">
        <v>111</v>
      </c>
      <c r="I21" s="233">
        <v>280</v>
      </c>
      <c r="J21" s="42"/>
    </row>
    <row r="22" spans="1:10" ht="12.75" customHeight="1">
      <c r="A22" s="225" t="s">
        <v>98</v>
      </c>
      <c r="B22" s="226">
        <v>10</v>
      </c>
      <c r="C22" s="232">
        <v>499</v>
      </c>
      <c r="D22" s="226">
        <v>0</v>
      </c>
      <c r="E22" s="232">
        <v>0</v>
      </c>
      <c r="F22" s="226">
        <v>10</v>
      </c>
      <c r="G22" s="232">
        <v>499</v>
      </c>
      <c r="H22" s="230" t="s">
        <v>112</v>
      </c>
      <c r="I22" s="233">
        <v>228</v>
      </c>
      <c r="J22" s="42"/>
    </row>
    <row r="23" spans="1:10" ht="12.75" customHeight="1">
      <c r="A23" s="225" t="s">
        <v>96</v>
      </c>
      <c r="B23" s="234"/>
      <c r="C23" s="232">
        <v>0</v>
      </c>
      <c r="D23" s="226">
        <v>30</v>
      </c>
      <c r="E23" s="229">
        <v>1498.5</v>
      </c>
      <c r="F23" s="226">
        <v>30</v>
      </c>
      <c r="G23" s="229">
        <v>1498.5</v>
      </c>
      <c r="H23" s="230" t="s">
        <v>113</v>
      </c>
      <c r="I23" s="233">
        <v>346</v>
      </c>
      <c r="J23" s="42"/>
    </row>
    <row r="24" spans="1:10" ht="12.75" customHeight="1">
      <c r="A24" s="225" t="s">
        <v>81</v>
      </c>
      <c r="B24" s="226">
        <v>10</v>
      </c>
      <c r="C24" s="232">
        <v>499</v>
      </c>
      <c r="D24" s="226">
        <v>55</v>
      </c>
      <c r="E24" s="227">
        <v>2747</v>
      </c>
      <c r="F24" s="226">
        <v>65</v>
      </c>
      <c r="G24" s="227">
        <v>3246</v>
      </c>
      <c r="H24" s="230" t="s">
        <v>114</v>
      </c>
      <c r="I24" s="231">
        <v>259.77</v>
      </c>
      <c r="J24" s="42"/>
    </row>
    <row r="25" spans="1:10" ht="12.75" customHeight="1">
      <c r="A25" s="225" t="s">
        <v>48</v>
      </c>
      <c r="B25" s="226">
        <f>100+10</f>
        <v>110</v>
      </c>
      <c r="C25" s="227">
        <f>4991+499</f>
        <v>5490</v>
      </c>
      <c r="D25" s="226">
        <v>0</v>
      </c>
      <c r="E25" s="232">
        <v>0</v>
      </c>
      <c r="F25" s="226">
        <f>100+10</f>
        <v>110</v>
      </c>
      <c r="G25" s="227">
        <f>4991+499</f>
        <v>5490</v>
      </c>
      <c r="H25" s="230">
        <f>1549690+155189</f>
        <v>1704879</v>
      </c>
      <c r="I25" s="233">
        <f>H25/G25</f>
        <v>310.5426229508197</v>
      </c>
      <c r="J25" s="42"/>
    </row>
    <row r="26" spans="1:10" ht="12.75" customHeight="1">
      <c r="A26" s="225" t="s">
        <v>49</v>
      </c>
      <c r="B26" s="226">
        <v>80</v>
      </c>
      <c r="C26" s="227">
        <v>3992</v>
      </c>
      <c r="D26" s="226">
        <v>0</v>
      </c>
      <c r="E26" s="232">
        <v>0</v>
      </c>
      <c r="F26" s="226">
        <v>80</v>
      </c>
      <c r="G26" s="227">
        <v>3992</v>
      </c>
      <c r="H26" s="230" t="s">
        <v>115</v>
      </c>
      <c r="I26" s="231">
        <v>313.88</v>
      </c>
      <c r="J26" s="42"/>
    </row>
    <row r="27" spans="1:10" ht="12.75" customHeight="1">
      <c r="A27" s="225" t="s">
        <v>75</v>
      </c>
      <c r="B27" s="226">
        <v>10</v>
      </c>
      <c r="C27" s="232">
        <v>500</v>
      </c>
      <c r="D27" s="226">
        <v>0</v>
      </c>
      <c r="E27" s="232">
        <v>0</v>
      </c>
      <c r="F27" s="226">
        <v>10</v>
      </c>
      <c r="G27" s="232">
        <v>500</v>
      </c>
      <c r="H27" s="230" t="s">
        <v>116</v>
      </c>
      <c r="I27" s="233">
        <v>290</v>
      </c>
      <c r="J27" s="42"/>
    </row>
    <row r="28" spans="1:10" ht="12.75" customHeight="1">
      <c r="A28" s="225" t="s">
        <v>50</v>
      </c>
      <c r="B28" s="226">
        <v>60</v>
      </c>
      <c r="C28" s="227">
        <v>2996</v>
      </c>
      <c r="D28" s="226">
        <v>10</v>
      </c>
      <c r="E28" s="228">
        <v>499.5</v>
      </c>
      <c r="F28" s="226">
        <v>70</v>
      </c>
      <c r="G28" s="229">
        <v>3495.5</v>
      </c>
      <c r="H28" s="230" t="s">
        <v>117</v>
      </c>
      <c r="I28" s="231">
        <v>250.87</v>
      </c>
      <c r="J28" s="42"/>
    </row>
    <row r="29" spans="1:10" ht="12.75" customHeight="1">
      <c r="A29" s="225" t="s">
        <v>51</v>
      </c>
      <c r="B29" s="226">
        <v>50</v>
      </c>
      <c r="C29" s="227">
        <v>2496</v>
      </c>
      <c r="D29" s="226">
        <v>0</v>
      </c>
      <c r="E29" s="232">
        <v>0</v>
      </c>
      <c r="F29" s="226">
        <v>50</v>
      </c>
      <c r="G29" s="227">
        <v>2496</v>
      </c>
      <c r="H29" s="230" t="s">
        <v>118</v>
      </c>
      <c r="I29" s="231">
        <v>211.02</v>
      </c>
      <c r="J29" s="42"/>
    </row>
    <row r="30" spans="1:10" ht="12.75" customHeight="1">
      <c r="A30" s="225" t="s">
        <v>52</v>
      </c>
      <c r="B30" s="226">
        <v>210</v>
      </c>
      <c r="C30" s="227">
        <v>10482</v>
      </c>
      <c r="D30" s="226">
        <v>0</v>
      </c>
      <c r="E30" s="232">
        <v>0</v>
      </c>
      <c r="F30" s="226">
        <v>210</v>
      </c>
      <c r="G30" s="227">
        <v>10482</v>
      </c>
      <c r="H30" s="230" t="s">
        <v>119</v>
      </c>
      <c r="I30" s="231">
        <v>223.86</v>
      </c>
      <c r="J30" s="42"/>
    </row>
    <row r="31" spans="1:10" ht="12.75" customHeight="1">
      <c r="A31" s="225" t="s">
        <v>97</v>
      </c>
      <c r="B31" s="226">
        <v>20</v>
      </c>
      <c r="C31" s="232">
        <v>999</v>
      </c>
      <c r="D31" s="226">
        <v>0</v>
      </c>
      <c r="E31" s="232">
        <v>0</v>
      </c>
      <c r="F31" s="226">
        <v>20</v>
      </c>
      <c r="G31" s="232">
        <v>999</v>
      </c>
      <c r="H31" s="230" t="s">
        <v>120</v>
      </c>
      <c r="I31" s="231">
        <v>299.01</v>
      </c>
      <c r="J31" s="42"/>
    </row>
    <row r="32" spans="1:10" ht="12.75" customHeight="1">
      <c r="A32" s="225" t="s">
        <v>99</v>
      </c>
      <c r="B32" s="234"/>
      <c r="C32" s="232">
        <v>0</v>
      </c>
      <c r="D32" s="226">
        <v>10</v>
      </c>
      <c r="E32" s="228">
        <v>499.5</v>
      </c>
      <c r="F32" s="226">
        <v>10</v>
      </c>
      <c r="G32" s="228">
        <v>499.5</v>
      </c>
      <c r="H32" s="230" t="s">
        <v>121</v>
      </c>
      <c r="I32" s="233">
        <v>291</v>
      </c>
      <c r="J32" s="42"/>
    </row>
    <row r="33" spans="1:10" ht="12.75" customHeight="1">
      <c r="A33" s="225" t="s">
        <v>53</v>
      </c>
      <c r="B33" s="226">
        <v>50</v>
      </c>
      <c r="C33" s="227">
        <v>2495</v>
      </c>
      <c r="D33" s="226">
        <v>0</v>
      </c>
      <c r="E33" s="232">
        <v>0</v>
      </c>
      <c r="F33" s="226">
        <v>50</v>
      </c>
      <c r="G33" s="227">
        <v>2495</v>
      </c>
      <c r="H33" s="230" t="s">
        <v>122</v>
      </c>
      <c r="I33" s="233">
        <v>254.2</v>
      </c>
      <c r="J33" s="42"/>
    </row>
    <row r="34" spans="1:10" ht="12.75" customHeight="1">
      <c r="A34" s="225" t="s">
        <v>54</v>
      </c>
      <c r="B34" s="226">
        <v>5</v>
      </c>
      <c r="C34" s="232">
        <v>249</v>
      </c>
      <c r="D34" s="226">
        <v>0</v>
      </c>
      <c r="E34" s="232">
        <v>0</v>
      </c>
      <c r="F34" s="226">
        <v>5</v>
      </c>
      <c r="G34" s="232">
        <v>249</v>
      </c>
      <c r="H34" s="230">
        <v>79680</v>
      </c>
      <c r="I34" s="233">
        <v>320</v>
      </c>
      <c r="J34" s="42"/>
    </row>
    <row r="35" spans="1:10" ht="12.75" customHeight="1">
      <c r="A35" s="225" t="s">
        <v>55</v>
      </c>
      <c r="B35" s="226">
        <f>80+30</f>
        <v>110</v>
      </c>
      <c r="C35" s="227">
        <f>3993+1497</f>
        <v>5490</v>
      </c>
      <c r="D35" s="226">
        <v>0</v>
      </c>
      <c r="E35" s="232">
        <v>0</v>
      </c>
      <c r="F35" s="226">
        <f>80+30</f>
        <v>110</v>
      </c>
      <c r="G35" s="227">
        <f>3993+1497</f>
        <v>5490</v>
      </c>
      <c r="H35" s="230">
        <f>1139508+422653</f>
        <v>1562161</v>
      </c>
      <c r="I35" s="230">
        <f>H35/G35</f>
        <v>284.54663023679416</v>
      </c>
      <c r="J35" s="42"/>
    </row>
    <row r="36" spans="1:10" ht="12.75" customHeight="1">
      <c r="A36" s="225" t="s">
        <v>91</v>
      </c>
      <c r="B36" s="226">
        <v>10</v>
      </c>
      <c r="C36" s="232">
        <v>499</v>
      </c>
      <c r="D36" s="226">
        <v>0</v>
      </c>
      <c r="E36" s="232">
        <v>0</v>
      </c>
      <c r="F36" s="226">
        <v>10</v>
      </c>
      <c r="G36" s="232">
        <v>499</v>
      </c>
      <c r="H36" s="230" t="s">
        <v>123</v>
      </c>
      <c r="I36" s="233">
        <v>290</v>
      </c>
      <c r="J36" s="42"/>
    </row>
    <row r="37" spans="1:10" ht="12.75" customHeight="1">
      <c r="A37" s="225" t="s">
        <v>56</v>
      </c>
      <c r="B37" s="234"/>
      <c r="C37" s="232">
        <v>0</v>
      </c>
      <c r="D37" s="226">
        <v>20</v>
      </c>
      <c r="E37" s="228">
        <v>998.7</v>
      </c>
      <c r="F37" s="226">
        <v>20</v>
      </c>
      <c r="G37" s="228">
        <v>998.7</v>
      </c>
      <c r="H37" s="230" t="s">
        <v>124</v>
      </c>
      <c r="I37" s="231">
        <v>283.25</v>
      </c>
      <c r="J37" s="42"/>
    </row>
    <row r="38" spans="1:10" ht="12.75" customHeight="1">
      <c r="A38" s="225" t="s">
        <v>76</v>
      </c>
      <c r="B38" s="226">
        <v>31</v>
      </c>
      <c r="C38" s="227">
        <v>1503</v>
      </c>
      <c r="D38" s="226">
        <v>5</v>
      </c>
      <c r="E38" s="228">
        <v>249.7</v>
      </c>
      <c r="F38" s="226">
        <v>36</v>
      </c>
      <c r="G38" s="229">
        <v>1752.7</v>
      </c>
      <c r="H38" s="230" t="s">
        <v>125</v>
      </c>
      <c r="I38" s="231">
        <v>234.77</v>
      </c>
      <c r="J38" s="42"/>
    </row>
    <row r="39" spans="1:10" ht="12.75" customHeight="1">
      <c r="A39" s="225" t="s">
        <v>57</v>
      </c>
      <c r="B39" s="226">
        <v>50</v>
      </c>
      <c r="C39" s="227">
        <v>2495</v>
      </c>
      <c r="D39" s="226">
        <v>0</v>
      </c>
      <c r="E39" s="232">
        <v>0</v>
      </c>
      <c r="F39" s="226">
        <v>50</v>
      </c>
      <c r="G39" s="227">
        <v>2495</v>
      </c>
      <c r="H39" s="230" t="s">
        <v>126</v>
      </c>
      <c r="I39" s="233">
        <v>233</v>
      </c>
      <c r="J39" s="42"/>
    </row>
    <row r="40" spans="1:10" ht="12.75" customHeight="1">
      <c r="A40" s="225" t="s">
        <v>58</v>
      </c>
      <c r="B40" s="226">
        <v>10</v>
      </c>
      <c r="C40" s="232">
        <v>499</v>
      </c>
      <c r="D40" s="226">
        <v>0</v>
      </c>
      <c r="E40" s="232">
        <v>0</v>
      </c>
      <c r="F40" s="226">
        <v>10</v>
      </c>
      <c r="G40" s="232">
        <v>499</v>
      </c>
      <c r="H40" s="230" t="s">
        <v>127</v>
      </c>
      <c r="I40" s="233">
        <v>309</v>
      </c>
      <c r="J40" s="42"/>
    </row>
    <row r="41" spans="1:10" ht="12.75" customHeight="1">
      <c r="A41" s="225" t="s">
        <v>77</v>
      </c>
      <c r="B41" s="226">
        <v>50</v>
      </c>
      <c r="C41" s="227">
        <v>2495</v>
      </c>
      <c r="D41" s="226">
        <v>10</v>
      </c>
      <c r="E41" s="228">
        <v>499.5</v>
      </c>
      <c r="F41" s="226">
        <v>60</v>
      </c>
      <c r="G41" s="229">
        <v>2994.5</v>
      </c>
      <c r="H41" s="230" t="s">
        <v>128</v>
      </c>
      <c r="I41" s="231">
        <v>317.16</v>
      </c>
      <c r="J41" s="42"/>
    </row>
    <row r="42" spans="1:10" ht="12.75" customHeight="1">
      <c r="A42" s="225" t="s">
        <v>59</v>
      </c>
      <c r="B42" s="226">
        <v>10</v>
      </c>
      <c r="C42" s="232">
        <v>499</v>
      </c>
      <c r="D42" s="226">
        <v>0</v>
      </c>
      <c r="E42" s="232">
        <v>0</v>
      </c>
      <c r="F42" s="226">
        <v>10</v>
      </c>
      <c r="G42" s="232">
        <v>499</v>
      </c>
      <c r="H42" s="230" t="s">
        <v>129</v>
      </c>
      <c r="I42" s="233">
        <v>209</v>
      </c>
      <c r="J42" s="42"/>
    </row>
    <row r="43" spans="1:10" ht="12.75" customHeight="1">
      <c r="A43" s="225" t="s">
        <v>78</v>
      </c>
      <c r="B43" s="234"/>
      <c r="C43" s="232">
        <v>0</v>
      </c>
      <c r="D43" s="226">
        <v>10</v>
      </c>
      <c r="E43" s="228">
        <v>499.5</v>
      </c>
      <c r="F43" s="226">
        <v>10</v>
      </c>
      <c r="G43" s="228">
        <v>499.5</v>
      </c>
      <c r="H43" s="230" t="s">
        <v>130</v>
      </c>
      <c r="I43" s="233">
        <v>265</v>
      </c>
      <c r="J43" s="42"/>
    </row>
    <row r="44" spans="1:10" ht="12.75" customHeight="1">
      <c r="A44" s="225" t="s">
        <v>60</v>
      </c>
      <c r="B44" s="226">
        <v>30</v>
      </c>
      <c r="C44" s="227">
        <v>1497</v>
      </c>
      <c r="D44" s="226">
        <v>20</v>
      </c>
      <c r="E44" s="232">
        <v>999</v>
      </c>
      <c r="F44" s="226">
        <v>50</v>
      </c>
      <c r="G44" s="227">
        <v>2496</v>
      </c>
      <c r="H44" s="230" t="s">
        <v>131</v>
      </c>
      <c r="I44" s="233">
        <v>254.2</v>
      </c>
      <c r="J44" s="42"/>
    </row>
    <row r="45" spans="1:10" ht="12.75" customHeight="1">
      <c r="A45" s="225" t="s">
        <v>84</v>
      </c>
      <c r="B45" s="226">
        <f>10+20</f>
        <v>30</v>
      </c>
      <c r="C45" s="232">
        <f>499+998</f>
        <v>1497</v>
      </c>
      <c r="D45" s="226">
        <v>0</v>
      </c>
      <c r="E45" s="232">
        <v>0</v>
      </c>
      <c r="F45" s="226">
        <v>30</v>
      </c>
      <c r="G45" s="232">
        <f>499+998</f>
        <v>1497</v>
      </c>
      <c r="H45" s="230">
        <f>157684+288921</f>
        <v>446605</v>
      </c>
      <c r="I45" s="233">
        <f>H45/G45</f>
        <v>298.3333333333333</v>
      </c>
      <c r="J45" s="42"/>
    </row>
    <row r="46" spans="1:10" ht="12.75" customHeight="1">
      <c r="A46" s="225" t="s">
        <v>82</v>
      </c>
      <c r="B46" s="226">
        <v>20</v>
      </c>
      <c r="C46" s="232">
        <v>999</v>
      </c>
      <c r="D46" s="226">
        <v>0</v>
      </c>
      <c r="E46" s="232">
        <v>0</v>
      </c>
      <c r="F46" s="226">
        <v>20</v>
      </c>
      <c r="G46" s="232">
        <v>999</v>
      </c>
      <c r="H46" s="230" t="s">
        <v>132</v>
      </c>
      <c r="I46" s="231">
        <v>280.51</v>
      </c>
      <c r="J46" s="42"/>
    </row>
    <row r="47" spans="1:10" ht="12.75" customHeight="1">
      <c r="A47" s="225" t="s">
        <v>100</v>
      </c>
      <c r="B47" s="226">
        <v>10</v>
      </c>
      <c r="C47" s="232">
        <v>499</v>
      </c>
      <c r="D47" s="226">
        <v>0</v>
      </c>
      <c r="E47" s="232">
        <v>0</v>
      </c>
      <c r="F47" s="226">
        <v>10</v>
      </c>
      <c r="G47" s="232">
        <v>499</v>
      </c>
      <c r="H47" s="230" t="s">
        <v>133</v>
      </c>
      <c r="I47" s="233">
        <v>310</v>
      </c>
      <c r="J47" s="42"/>
    </row>
    <row r="48" spans="1:10" ht="12.75" customHeight="1">
      <c r="A48" s="225" t="s">
        <v>85</v>
      </c>
      <c r="B48" s="226">
        <v>30</v>
      </c>
      <c r="C48" s="227">
        <v>1497</v>
      </c>
      <c r="D48" s="226">
        <v>0</v>
      </c>
      <c r="E48" s="232">
        <v>0</v>
      </c>
      <c r="F48" s="226">
        <v>30</v>
      </c>
      <c r="G48" s="227">
        <v>1497</v>
      </c>
      <c r="H48" s="230" t="s">
        <v>134</v>
      </c>
      <c r="I48" s="233">
        <v>235</v>
      </c>
      <c r="J48" s="42"/>
    </row>
    <row r="49" spans="1:10" ht="12.75" customHeight="1">
      <c r="A49" s="225" t="s">
        <v>88</v>
      </c>
      <c r="B49" s="234"/>
      <c r="C49" s="232">
        <v>0</v>
      </c>
      <c r="D49" s="226">
        <v>20</v>
      </c>
      <c r="E49" s="232">
        <v>999</v>
      </c>
      <c r="F49" s="226">
        <v>20</v>
      </c>
      <c r="G49" s="232">
        <v>999</v>
      </c>
      <c r="H49" s="230" t="s">
        <v>135</v>
      </c>
      <c r="I49" s="233">
        <v>293</v>
      </c>
      <c r="J49" s="42"/>
    </row>
    <row r="50" spans="1:10" ht="12.75" customHeight="1">
      <c r="A50" s="225" t="s">
        <v>61</v>
      </c>
      <c r="B50" s="226">
        <v>30</v>
      </c>
      <c r="C50" s="227">
        <v>1498</v>
      </c>
      <c r="D50" s="226">
        <v>0</v>
      </c>
      <c r="E50" s="232">
        <v>0</v>
      </c>
      <c r="F50" s="226">
        <v>30</v>
      </c>
      <c r="G50" s="227">
        <v>1498</v>
      </c>
      <c r="H50" s="230" t="s">
        <v>136</v>
      </c>
      <c r="I50" s="233">
        <v>245.7</v>
      </c>
      <c r="J50" s="42"/>
    </row>
    <row r="51" spans="1:10" ht="12.75" customHeight="1">
      <c r="A51" s="225" t="s">
        <v>62</v>
      </c>
      <c r="B51" s="226">
        <v>30</v>
      </c>
      <c r="C51" s="227">
        <v>1497</v>
      </c>
      <c r="D51" s="226">
        <v>0</v>
      </c>
      <c r="E51" s="232">
        <v>0</v>
      </c>
      <c r="F51" s="226">
        <v>30</v>
      </c>
      <c r="G51" s="227">
        <v>1497</v>
      </c>
      <c r="H51" s="230" t="s">
        <v>137</v>
      </c>
      <c r="I51" s="231">
        <v>284.67</v>
      </c>
      <c r="J51" s="42"/>
    </row>
    <row r="52" spans="1:10" ht="12.75" customHeight="1">
      <c r="A52" s="225" t="s">
        <v>86</v>
      </c>
      <c r="B52" s="226">
        <v>10</v>
      </c>
      <c r="C52" s="232">
        <v>499</v>
      </c>
      <c r="D52" s="226">
        <v>0</v>
      </c>
      <c r="E52" s="232">
        <v>0</v>
      </c>
      <c r="F52" s="226">
        <v>10</v>
      </c>
      <c r="G52" s="232">
        <v>499</v>
      </c>
      <c r="H52" s="230" t="s">
        <v>138</v>
      </c>
      <c r="I52" s="233">
        <v>210</v>
      </c>
      <c r="J52" s="42"/>
    </row>
    <row r="53" spans="1:10" ht="12.75" customHeight="1">
      <c r="A53" s="225" t="s">
        <v>63</v>
      </c>
      <c r="B53" s="234"/>
      <c r="C53" s="232">
        <v>0</v>
      </c>
      <c r="D53" s="226">
        <v>85</v>
      </c>
      <c r="E53" s="227">
        <v>4245</v>
      </c>
      <c r="F53" s="226">
        <v>85</v>
      </c>
      <c r="G53" s="227">
        <v>4245</v>
      </c>
      <c r="H53" s="230" t="s">
        <v>139</v>
      </c>
      <c r="I53" s="231">
        <v>304.35</v>
      </c>
      <c r="J53" s="42"/>
    </row>
    <row r="54" spans="1:10" ht="12.75" customHeight="1">
      <c r="A54" s="225" t="s">
        <v>83</v>
      </c>
      <c r="B54" s="226">
        <v>10</v>
      </c>
      <c r="C54" s="232">
        <v>499</v>
      </c>
      <c r="D54" s="226">
        <v>0</v>
      </c>
      <c r="E54" s="232">
        <v>0</v>
      </c>
      <c r="F54" s="226">
        <v>10</v>
      </c>
      <c r="G54" s="232">
        <v>499</v>
      </c>
      <c r="H54" s="230" t="s">
        <v>102</v>
      </c>
      <c r="I54" s="233">
        <v>291</v>
      </c>
      <c r="J54" s="42"/>
    </row>
    <row r="55" spans="1:10" ht="12.75" customHeight="1">
      <c r="A55" s="225" t="s">
        <v>14</v>
      </c>
      <c r="B55" s="235">
        <v>1446</v>
      </c>
      <c r="C55" s="229">
        <v>72126.7</v>
      </c>
      <c r="D55" s="226">
        <v>300</v>
      </c>
      <c r="E55" s="229">
        <v>14983.6</v>
      </c>
      <c r="F55" s="235">
        <v>1746</v>
      </c>
      <c r="G55" s="229">
        <v>87110.3</v>
      </c>
      <c r="H55" s="230" t="s">
        <v>140</v>
      </c>
      <c r="I55" s="231">
        <v>266.82</v>
      </c>
      <c r="J55" s="42"/>
    </row>
    <row r="56" spans="1:10" ht="12.75" customHeight="1">
      <c r="A56" s="39"/>
      <c r="B56" s="36"/>
      <c r="C56" s="37"/>
      <c r="D56" s="36"/>
      <c r="E56" s="37"/>
      <c r="F56" s="36"/>
      <c r="G56" s="37"/>
      <c r="H56" s="38"/>
      <c r="I56" s="38"/>
      <c r="J56" s="42"/>
    </row>
    <row r="57" spans="1:9" ht="12.75" customHeight="1">
      <c r="A57" s="9" t="s">
        <v>67</v>
      </c>
      <c r="B57" s="20"/>
      <c r="C57" s="21"/>
      <c r="D57" s="248"/>
      <c r="E57" s="22"/>
      <c r="F57" s="20"/>
      <c r="G57" s="21"/>
      <c r="H57" s="25"/>
      <c r="I57" s="25" t="s">
        <v>69</v>
      </c>
    </row>
    <row r="58" spans="1:9" ht="12.75" customHeight="1">
      <c r="A58" s="9" t="s">
        <v>68</v>
      </c>
      <c r="B58" s="20"/>
      <c r="C58" s="21"/>
      <c r="D58" s="248"/>
      <c r="E58" s="22"/>
      <c r="F58" s="20"/>
      <c r="G58" s="21"/>
      <c r="H58" s="25"/>
      <c r="I58" s="24" t="s">
        <v>71</v>
      </c>
    </row>
    <row r="59" spans="1:9" ht="12.75" customHeight="1">
      <c r="A59" s="9" t="s">
        <v>70</v>
      </c>
      <c r="B59" s="20"/>
      <c r="C59" s="21"/>
      <c r="D59" s="248"/>
      <c r="E59" s="22"/>
      <c r="F59" s="20"/>
      <c r="G59" s="21"/>
      <c r="H59" s="25"/>
      <c r="I59" s="25"/>
    </row>
    <row r="60" spans="1:9" ht="12.75" customHeight="1">
      <c r="A60" s="9" t="s">
        <v>72</v>
      </c>
      <c r="B60" s="20"/>
      <c r="C60" s="21"/>
      <c r="D60" s="248"/>
      <c r="E60" s="22"/>
      <c r="F60" s="20"/>
      <c r="G60" s="21"/>
      <c r="H60" s="25"/>
      <c r="I60" s="25"/>
    </row>
    <row r="61" spans="1:9" ht="12.75" customHeight="1">
      <c r="A61" s="9" t="s">
        <v>73</v>
      </c>
      <c r="B61" s="20"/>
      <c r="C61" s="21"/>
      <c r="D61" s="248"/>
      <c r="E61" s="22"/>
      <c r="F61" s="20"/>
      <c r="G61" s="21"/>
      <c r="H61" s="25"/>
      <c r="I61" s="25"/>
    </row>
    <row r="62" spans="1:9" ht="12.75" customHeight="1">
      <c r="A62" s="44"/>
      <c r="B62" s="48"/>
      <c r="C62" s="45"/>
      <c r="D62" s="47"/>
      <c r="E62" s="49"/>
      <c r="F62" s="48"/>
      <c r="G62" s="45"/>
      <c r="H62" s="46"/>
      <c r="I62" s="46"/>
    </row>
    <row r="63" spans="1:9" ht="12.75" customHeight="1">
      <c r="A63" s="44"/>
      <c r="B63" s="48"/>
      <c r="C63" s="45"/>
      <c r="D63" s="47"/>
      <c r="E63" s="49"/>
      <c r="F63" s="48"/>
      <c r="G63" s="45"/>
      <c r="H63" s="46"/>
      <c r="I63" s="46"/>
    </row>
  </sheetData>
  <sheetProtection/>
  <printOptions/>
  <pageMargins left="0.7" right="0.29" top="1.33" bottom="0.5" header="0.3" footer="0.3"/>
  <pageSetup horizontalDpi="600" verticalDpi="600" orientation="portrait" scale="80" r:id="rId1"/>
  <headerFooter>
    <oddHeader>&amp;L&amp;D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42"/>
  <sheetViews>
    <sheetView showGridLines="0" zoomScalePageLayoutView="0" workbookViewId="0" topLeftCell="A1">
      <selection activeCell="F15" sqref="F15"/>
    </sheetView>
  </sheetViews>
  <sheetFormatPr defaultColWidth="9.140625" defaultRowHeight="11.25" customHeight="1"/>
  <cols>
    <col min="1" max="1" width="26.7109375" style="3" customWidth="1"/>
    <col min="2" max="2" width="7.57421875" style="3" customWidth="1"/>
    <col min="3" max="3" width="12.57421875" style="5" customWidth="1"/>
    <col min="4" max="4" width="12.7109375" style="4" customWidth="1"/>
    <col min="5" max="5" width="15.00390625" style="5" customWidth="1"/>
    <col min="6" max="6" width="14.421875" style="4" customWidth="1"/>
    <col min="7" max="7" width="9.8515625" style="4" customWidth="1"/>
    <col min="8" max="8" width="9.57421875" style="4" customWidth="1"/>
    <col min="9" max="9" width="21.28125" style="194" bestFit="1" customWidth="1"/>
    <col min="10" max="16384" width="9.140625" style="194" customWidth="1"/>
  </cols>
  <sheetData>
    <row r="1" spans="1:8" ht="18" customHeight="1">
      <c r="A1" s="249"/>
      <c r="B1" s="249"/>
      <c r="C1" s="254" t="s">
        <v>3</v>
      </c>
      <c r="D1" s="251"/>
      <c r="E1" s="252"/>
      <c r="F1" s="253"/>
      <c r="G1" s="251"/>
      <c r="H1" s="249"/>
    </row>
    <row r="2" spans="1:8" ht="18" customHeight="1">
      <c r="A2" s="249"/>
      <c r="B2" s="249"/>
      <c r="C2" s="254" t="s">
        <v>4</v>
      </c>
      <c r="D2" s="255"/>
      <c r="E2" s="254"/>
      <c r="F2" s="253"/>
      <c r="G2" s="251"/>
      <c r="H2" s="249"/>
    </row>
    <row r="3" spans="1:8" ht="18" customHeight="1">
      <c r="A3" s="249"/>
      <c r="B3" s="249"/>
      <c r="C3" s="254" t="s">
        <v>32</v>
      </c>
      <c r="D3" s="255"/>
      <c r="E3" s="254"/>
      <c r="F3" s="253"/>
      <c r="G3" s="251"/>
      <c r="H3" s="249"/>
    </row>
    <row r="4" spans="1:8" ht="18" customHeight="1">
      <c r="A4" s="256"/>
      <c r="B4" s="249"/>
      <c r="C4" s="254" t="s">
        <v>30</v>
      </c>
      <c r="D4" s="255"/>
      <c r="E4" s="254"/>
      <c r="F4" s="253"/>
      <c r="G4" s="257"/>
      <c r="H4" s="249"/>
    </row>
    <row r="5" spans="1:8" ht="18" customHeight="1">
      <c r="A5" s="249"/>
      <c r="B5" s="256"/>
      <c r="C5" s="258"/>
      <c r="D5" s="257"/>
      <c r="E5" s="252" t="s">
        <v>330</v>
      </c>
      <c r="F5" s="253"/>
      <c r="G5" s="257"/>
      <c r="H5" s="249"/>
    </row>
    <row r="6" spans="1:8" ht="18" customHeight="1">
      <c r="A6" s="259" t="s">
        <v>145</v>
      </c>
      <c r="B6" s="256"/>
      <c r="C6" s="258"/>
      <c r="D6" s="257"/>
      <c r="E6" s="258"/>
      <c r="F6" s="253"/>
      <c r="G6" s="257"/>
      <c r="H6" s="249"/>
    </row>
    <row r="7" spans="1:8" s="2" customFormat="1" ht="18" customHeight="1">
      <c r="A7" s="260" t="s">
        <v>146</v>
      </c>
      <c r="B7" s="260"/>
      <c r="C7" s="529" t="s">
        <v>326</v>
      </c>
      <c r="D7" s="529"/>
      <c r="E7" s="261" t="s">
        <v>331</v>
      </c>
      <c r="F7" s="262"/>
      <c r="G7" s="263"/>
      <c r="H7" s="260"/>
    </row>
    <row r="8" spans="1:8" ht="18" customHeight="1">
      <c r="A8" s="264" t="s">
        <v>87</v>
      </c>
      <c r="B8" s="249"/>
      <c r="C8" s="265" t="s">
        <v>0</v>
      </c>
      <c r="D8" s="266" t="s">
        <v>1</v>
      </c>
      <c r="E8" s="265" t="s">
        <v>0</v>
      </c>
      <c r="F8" s="389" t="s">
        <v>1</v>
      </c>
      <c r="G8" s="251"/>
      <c r="H8" s="249"/>
    </row>
    <row r="9" spans="1:9" ht="18" customHeight="1">
      <c r="A9" s="487" t="s">
        <v>291</v>
      </c>
      <c r="B9" s="291"/>
      <c r="C9" s="302">
        <v>0</v>
      </c>
      <c r="D9" s="488">
        <v>0</v>
      </c>
      <c r="E9" s="302">
        <v>3992.5</v>
      </c>
      <c r="F9" s="489">
        <v>209.00012523481527</v>
      </c>
      <c r="G9" s="291"/>
      <c r="H9" s="291"/>
      <c r="I9" s="40"/>
    </row>
    <row r="10" spans="1:9" ht="18" customHeight="1">
      <c r="A10" s="487" t="s">
        <v>332</v>
      </c>
      <c r="B10" s="291"/>
      <c r="C10" s="302">
        <v>499</v>
      </c>
      <c r="D10" s="488">
        <v>160</v>
      </c>
      <c r="E10" s="302">
        <v>499</v>
      </c>
      <c r="F10" s="489">
        <v>160</v>
      </c>
      <c r="G10" s="291"/>
      <c r="H10" s="291"/>
      <c r="I10" s="40"/>
    </row>
    <row r="11" spans="1:9" ht="18" customHeight="1">
      <c r="A11" s="487" t="s">
        <v>148</v>
      </c>
      <c r="B11" s="291"/>
      <c r="C11" s="302">
        <v>1497.5</v>
      </c>
      <c r="D11" s="488">
        <v>162.66577629382303</v>
      </c>
      <c r="E11" s="302">
        <v>3493.9</v>
      </c>
      <c r="F11" s="489">
        <v>182.70843470047797</v>
      </c>
      <c r="G11" s="291"/>
      <c r="H11" s="291"/>
      <c r="I11" s="40"/>
    </row>
    <row r="12" spans="1:9" ht="18" customHeight="1">
      <c r="A12" s="487" t="s">
        <v>149</v>
      </c>
      <c r="B12" s="291"/>
      <c r="C12" s="302">
        <v>1248</v>
      </c>
      <c r="D12" s="488">
        <v>198.19791666666666</v>
      </c>
      <c r="E12" s="302">
        <v>5739</v>
      </c>
      <c r="F12" s="489">
        <v>206.65098449207179</v>
      </c>
      <c r="G12" s="291"/>
      <c r="H12" s="291"/>
      <c r="I12" s="40"/>
    </row>
    <row r="13" spans="1:9" ht="18" customHeight="1">
      <c r="A13" s="487" t="s">
        <v>150</v>
      </c>
      <c r="B13" s="291"/>
      <c r="C13" s="302">
        <v>8982.2</v>
      </c>
      <c r="D13" s="488">
        <v>278.3048139653982</v>
      </c>
      <c r="E13" s="302">
        <v>20958.2</v>
      </c>
      <c r="F13" s="489">
        <v>310.3803284633222</v>
      </c>
      <c r="G13" s="291"/>
      <c r="H13" s="291"/>
      <c r="I13" s="40"/>
    </row>
    <row r="14" spans="1:9" ht="18" customHeight="1">
      <c r="A14" s="487" t="s">
        <v>252</v>
      </c>
      <c r="B14" s="291"/>
      <c r="C14" s="302">
        <v>5240</v>
      </c>
      <c r="D14" s="488">
        <v>166.7141221374046</v>
      </c>
      <c r="E14" s="302">
        <v>6238.5</v>
      </c>
      <c r="F14" s="489">
        <v>167.23924020197163</v>
      </c>
      <c r="G14" s="291"/>
      <c r="H14" s="291"/>
      <c r="I14" s="40"/>
    </row>
    <row r="15" spans="1:9" ht="18" customHeight="1">
      <c r="A15" s="487" t="s">
        <v>151</v>
      </c>
      <c r="B15" s="291"/>
      <c r="C15" s="302">
        <v>9982</v>
      </c>
      <c r="D15" s="488">
        <v>193.52714886796232</v>
      </c>
      <c r="E15" s="302">
        <v>31690.7</v>
      </c>
      <c r="F15" s="489">
        <v>206.88197799354384</v>
      </c>
      <c r="G15" s="291"/>
      <c r="H15" s="291"/>
      <c r="I15" s="40"/>
    </row>
    <row r="16" spans="1:9" ht="18" customHeight="1">
      <c r="A16" s="487" t="s">
        <v>292</v>
      </c>
      <c r="B16" s="291"/>
      <c r="C16" s="302">
        <v>2495.9</v>
      </c>
      <c r="D16" s="488">
        <v>214.39729155815536</v>
      </c>
      <c r="E16" s="302">
        <v>5490.4</v>
      </c>
      <c r="F16" s="489">
        <v>210.45391956870174</v>
      </c>
      <c r="G16" s="291"/>
      <c r="H16" s="291"/>
      <c r="I16" s="40"/>
    </row>
    <row r="17" spans="1:8" ht="18" customHeight="1">
      <c r="A17" s="487" t="s">
        <v>152</v>
      </c>
      <c r="B17" s="291"/>
      <c r="C17" s="302">
        <v>499</v>
      </c>
      <c r="D17" s="488">
        <v>160</v>
      </c>
      <c r="E17" s="302">
        <v>7735.4</v>
      </c>
      <c r="F17" s="489">
        <v>171.6151718075342</v>
      </c>
      <c r="G17" s="291"/>
      <c r="H17" s="291"/>
    </row>
    <row r="18" spans="1:8" ht="18" customHeight="1">
      <c r="A18" s="487" t="s">
        <v>227</v>
      </c>
      <c r="B18" s="291"/>
      <c r="C18" s="302">
        <v>0</v>
      </c>
      <c r="D18" s="488">
        <v>0</v>
      </c>
      <c r="E18" s="302">
        <v>17465</v>
      </c>
      <c r="F18" s="489">
        <v>242.6</v>
      </c>
      <c r="G18" s="291"/>
      <c r="H18" s="291"/>
    </row>
    <row r="19" spans="1:8" ht="18" customHeight="1">
      <c r="A19" s="259" t="s">
        <v>253</v>
      </c>
      <c r="B19" s="249"/>
      <c r="C19" s="271">
        <v>9488.2</v>
      </c>
      <c r="D19" s="495">
        <v>169.2117050652389</v>
      </c>
      <c r="E19" s="271">
        <v>21475.7</v>
      </c>
      <c r="F19" s="521">
        <v>172.72296130044654</v>
      </c>
      <c r="G19" s="291"/>
      <c r="H19" s="291"/>
    </row>
    <row r="20" spans="1:8" ht="18" customHeight="1">
      <c r="A20" s="259" t="s">
        <v>153</v>
      </c>
      <c r="B20" s="249"/>
      <c r="C20" s="271">
        <v>0</v>
      </c>
      <c r="D20" s="495">
        <v>0</v>
      </c>
      <c r="E20" s="271">
        <v>15471</v>
      </c>
      <c r="F20" s="521">
        <v>220.03309417620062</v>
      </c>
      <c r="G20" s="291"/>
      <c r="H20" s="291"/>
    </row>
    <row r="21" spans="1:8" ht="18" customHeight="1">
      <c r="A21" s="259" t="s">
        <v>293</v>
      </c>
      <c r="B21" s="249"/>
      <c r="C21" s="271">
        <v>0</v>
      </c>
      <c r="D21" s="495">
        <v>0</v>
      </c>
      <c r="E21" s="271">
        <v>499</v>
      </c>
      <c r="F21" s="521">
        <v>160</v>
      </c>
      <c r="G21" s="291"/>
      <c r="H21" s="291"/>
    </row>
    <row r="22" spans="1:8" ht="18" customHeight="1">
      <c r="A22" s="259" t="s">
        <v>154</v>
      </c>
      <c r="B22" s="249"/>
      <c r="C22" s="271">
        <v>0</v>
      </c>
      <c r="D22" s="495">
        <v>0</v>
      </c>
      <c r="E22" s="271">
        <v>3992</v>
      </c>
      <c r="F22" s="521">
        <v>206.625</v>
      </c>
      <c r="G22" s="291"/>
      <c r="H22" s="291"/>
    </row>
    <row r="23" spans="1:8" ht="18" customHeight="1">
      <c r="A23" s="259" t="s">
        <v>155</v>
      </c>
      <c r="B23" s="249"/>
      <c r="C23" s="271">
        <v>499</v>
      </c>
      <c r="D23" s="495">
        <v>160</v>
      </c>
      <c r="E23" s="271">
        <v>7984</v>
      </c>
      <c r="F23" s="521">
        <v>210.25</v>
      </c>
      <c r="G23" s="291"/>
      <c r="H23" s="291"/>
    </row>
    <row r="24" spans="1:8" ht="18" customHeight="1">
      <c r="A24" s="259" t="s">
        <v>156</v>
      </c>
      <c r="B24" s="249"/>
      <c r="C24" s="271">
        <v>0</v>
      </c>
      <c r="D24" s="495">
        <v>0</v>
      </c>
      <c r="E24" s="271">
        <v>5988</v>
      </c>
      <c r="F24" s="521">
        <v>183.5</v>
      </c>
      <c r="G24" s="291"/>
      <c r="H24" s="291"/>
    </row>
    <row r="25" spans="1:8" ht="18" customHeight="1">
      <c r="A25" s="259" t="s">
        <v>157</v>
      </c>
      <c r="B25" s="249"/>
      <c r="C25" s="271">
        <v>998</v>
      </c>
      <c r="D25" s="495">
        <v>160</v>
      </c>
      <c r="E25" s="271">
        <v>12974.8</v>
      </c>
      <c r="F25" s="521">
        <v>167.0957933840984</v>
      </c>
      <c r="G25" s="291"/>
      <c r="H25" s="291"/>
    </row>
    <row r="26" spans="1:8" ht="18" customHeight="1">
      <c r="A26" s="259" t="s">
        <v>158</v>
      </c>
      <c r="B26" s="249"/>
      <c r="C26" s="271">
        <v>32964</v>
      </c>
      <c r="D26" s="495">
        <v>247.63702827326782</v>
      </c>
      <c r="E26" s="271">
        <v>142841.5</v>
      </c>
      <c r="F26" s="521">
        <v>261.09159452960097</v>
      </c>
      <c r="G26" s="291"/>
      <c r="H26" s="291"/>
    </row>
    <row r="27" spans="1:8" ht="18" customHeight="1">
      <c r="A27" s="259" t="s">
        <v>294</v>
      </c>
      <c r="B27" s="249"/>
      <c r="C27" s="271">
        <v>0</v>
      </c>
      <c r="D27" s="495">
        <v>0</v>
      </c>
      <c r="E27" s="271">
        <v>4491</v>
      </c>
      <c r="F27" s="521">
        <v>165.55555555555554</v>
      </c>
      <c r="G27" s="291"/>
      <c r="H27" s="291"/>
    </row>
    <row r="28" spans="1:8" ht="18" customHeight="1">
      <c r="A28" s="259" t="s">
        <v>159</v>
      </c>
      <c r="B28" s="280"/>
      <c r="C28" s="271">
        <v>6738</v>
      </c>
      <c r="D28" s="522">
        <v>228.55231522707035</v>
      </c>
      <c r="E28" s="271">
        <v>87692.5</v>
      </c>
      <c r="F28" s="521">
        <v>210.54</v>
      </c>
      <c r="G28" s="523"/>
      <c r="H28" s="523"/>
    </row>
    <row r="29" spans="1:8" ht="18" customHeight="1">
      <c r="A29" s="259" t="s">
        <v>160</v>
      </c>
      <c r="B29" s="249"/>
      <c r="C29" s="271">
        <v>0</v>
      </c>
      <c r="D29" s="270">
        <v>0</v>
      </c>
      <c r="E29" s="524">
        <v>14970.5</v>
      </c>
      <c r="F29" s="525">
        <v>160</v>
      </c>
      <c r="G29" s="295"/>
      <c r="H29" s="303"/>
    </row>
    <row r="30" spans="1:8" ht="18" customHeight="1">
      <c r="A30" s="259" t="s">
        <v>228</v>
      </c>
      <c r="B30" s="249"/>
      <c r="C30" s="271">
        <v>0</v>
      </c>
      <c r="D30" s="270">
        <v>0</v>
      </c>
      <c r="E30" s="524">
        <v>8983</v>
      </c>
      <c r="F30" s="525">
        <v>160.83357452966715</v>
      </c>
      <c r="G30" s="295"/>
      <c r="H30" s="303"/>
    </row>
    <row r="31" spans="1:8" ht="18" customHeight="1">
      <c r="A31" s="259" t="s">
        <v>161</v>
      </c>
      <c r="B31" s="249"/>
      <c r="C31" s="271">
        <v>0</v>
      </c>
      <c r="D31" s="270">
        <v>0</v>
      </c>
      <c r="E31" s="271">
        <v>2996.5</v>
      </c>
      <c r="F31" s="525">
        <v>191.9923243784415</v>
      </c>
      <c r="G31" s="295"/>
      <c r="H31" s="303"/>
    </row>
    <row r="32" spans="1:8" ht="18" customHeight="1">
      <c r="A32" s="259" t="s">
        <v>219</v>
      </c>
      <c r="B32" s="249"/>
      <c r="C32" s="275">
        <v>0</v>
      </c>
      <c r="D32" s="526">
        <v>0</v>
      </c>
      <c r="E32" s="275">
        <v>7735.7</v>
      </c>
      <c r="F32" s="496">
        <v>244.71095052807115</v>
      </c>
      <c r="G32" s="291"/>
      <c r="H32" s="291"/>
    </row>
    <row r="33" spans="1:8" ht="18" customHeight="1">
      <c r="A33" s="259" t="s">
        <v>162</v>
      </c>
      <c r="B33" s="249"/>
      <c r="C33" s="275">
        <v>81130.8</v>
      </c>
      <c r="D33" s="526">
        <v>222.34495037642915</v>
      </c>
      <c r="E33" s="275">
        <v>441397.8</v>
      </c>
      <c r="F33" s="496">
        <v>225.04823177641575</v>
      </c>
      <c r="G33" s="291"/>
      <c r="H33" s="291"/>
    </row>
    <row r="34" spans="1:8" ht="18" customHeight="1">
      <c r="A34" s="264" t="s">
        <v>141</v>
      </c>
      <c r="B34" s="249"/>
      <c r="C34" s="271"/>
      <c r="D34" s="495"/>
      <c r="E34" s="271"/>
      <c r="F34" s="521"/>
      <c r="G34" s="291"/>
      <c r="H34" s="291"/>
    </row>
    <row r="35" spans="1:8" ht="18" customHeight="1">
      <c r="A35" s="264" t="s">
        <v>220</v>
      </c>
      <c r="B35" s="249"/>
      <c r="C35" s="275" t="s">
        <v>0</v>
      </c>
      <c r="D35" s="526" t="s">
        <v>1</v>
      </c>
      <c r="E35" s="275" t="s">
        <v>0</v>
      </c>
      <c r="F35" s="496" t="s">
        <v>1</v>
      </c>
      <c r="G35" s="291"/>
      <c r="H35" s="291"/>
    </row>
    <row r="36" spans="1:8" ht="18" customHeight="1">
      <c r="A36" s="259" t="s">
        <v>221</v>
      </c>
      <c r="B36" s="249"/>
      <c r="C36" s="271">
        <v>0</v>
      </c>
      <c r="D36" s="495">
        <v>0</v>
      </c>
      <c r="E36" s="271">
        <v>1747.1</v>
      </c>
      <c r="F36" s="521">
        <v>195.85822219678326</v>
      </c>
      <c r="G36" s="291"/>
      <c r="H36" s="291"/>
    </row>
    <row r="37" spans="1:8" ht="18" customHeight="1">
      <c r="A37" s="259" t="s">
        <v>222</v>
      </c>
      <c r="B37" s="249"/>
      <c r="C37" s="271">
        <v>0</v>
      </c>
      <c r="D37" s="495">
        <v>0</v>
      </c>
      <c r="E37" s="275">
        <v>5489</v>
      </c>
      <c r="F37" s="496">
        <v>163.45454545454547</v>
      </c>
      <c r="G37" s="291"/>
      <c r="H37" s="291"/>
    </row>
    <row r="38" spans="1:8" ht="18" customHeight="1">
      <c r="A38" s="259" t="s">
        <v>162</v>
      </c>
      <c r="B38" s="249"/>
      <c r="C38" s="275">
        <v>0</v>
      </c>
      <c r="D38" s="526">
        <v>0</v>
      </c>
      <c r="E38" s="275">
        <v>7236.1</v>
      </c>
      <c r="F38" s="496">
        <v>171.278160887771</v>
      </c>
      <c r="G38" s="291"/>
      <c r="H38" s="291"/>
    </row>
    <row r="39" spans="1:8" ht="18" customHeight="1">
      <c r="A39" s="259" t="s">
        <v>167</v>
      </c>
      <c r="B39" s="249"/>
      <c r="C39" s="275">
        <v>81130.8</v>
      </c>
      <c r="D39" s="526">
        <v>222.34495037642915</v>
      </c>
      <c r="E39" s="275">
        <v>448633.89999999997</v>
      </c>
      <c r="F39" s="496">
        <v>224.1809642561563</v>
      </c>
      <c r="G39" s="291"/>
      <c r="H39" s="291"/>
    </row>
    <row r="40" spans="1:8" ht="18" customHeight="1">
      <c r="A40" s="297" t="s">
        <v>163</v>
      </c>
      <c r="B40" s="291"/>
      <c r="C40" s="292" t="s">
        <v>164</v>
      </c>
      <c r="D40" s="293" t="s">
        <v>165</v>
      </c>
      <c r="E40" s="292" t="s">
        <v>164</v>
      </c>
      <c r="F40" s="294" t="s">
        <v>165</v>
      </c>
      <c r="G40" s="295"/>
      <c r="H40" s="291"/>
    </row>
    <row r="41" spans="1:8" ht="18" customHeight="1">
      <c r="A41" s="291" t="s">
        <v>166</v>
      </c>
      <c r="B41" s="291"/>
      <c r="C41" s="296">
        <v>0</v>
      </c>
      <c r="D41" s="295">
        <v>0</v>
      </c>
      <c r="E41" s="292">
        <v>5</v>
      </c>
      <c r="F41" s="294">
        <v>1500</v>
      </c>
      <c r="G41" s="295"/>
      <c r="H41" s="291"/>
    </row>
    <row r="42" spans="1:8" ht="18" customHeight="1">
      <c r="A42" s="291" t="s">
        <v>162</v>
      </c>
      <c r="B42" s="291"/>
      <c r="C42" s="292">
        <v>0</v>
      </c>
      <c r="D42" s="293">
        <v>0</v>
      </c>
      <c r="E42" s="292">
        <v>5</v>
      </c>
      <c r="F42" s="294">
        <v>1500</v>
      </c>
      <c r="G42" s="295"/>
      <c r="H42" s="291"/>
    </row>
    <row r="43" spans="1:8" ht="18" customHeight="1">
      <c r="A43" s="291" t="s">
        <v>167</v>
      </c>
      <c r="B43" s="291"/>
      <c r="C43" s="292">
        <v>81130.8</v>
      </c>
      <c r="D43" s="293">
        <v>222.34495037642915</v>
      </c>
      <c r="E43" s="292">
        <v>448638.89999999997</v>
      </c>
      <c r="F43" s="294">
        <v>224.19518303027223</v>
      </c>
      <c r="G43" s="295"/>
      <c r="H43" s="291"/>
    </row>
    <row r="44" spans="1:8" ht="18" customHeight="1">
      <c r="A44" s="297" t="s">
        <v>223</v>
      </c>
      <c r="B44" s="291"/>
      <c r="C44" s="292" t="s">
        <v>0</v>
      </c>
      <c r="D44" s="293" t="s">
        <v>1</v>
      </c>
      <c r="E44" s="292" t="s">
        <v>0</v>
      </c>
      <c r="F44" s="294" t="s">
        <v>1</v>
      </c>
      <c r="G44" s="295"/>
      <c r="H44" s="291"/>
    </row>
    <row r="45" spans="1:8" ht="18" customHeight="1">
      <c r="A45" s="291" t="s">
        <v>224</v>
      </c>
      <c r="B45" s="291"/>
      <c r="C45" s="296">
        <v>0</v>
      </c>
      <c r="D45" s="295">
        <v>0</v>
      </c>
      <c r="E45" s="296">
        <v>1495.3</v>
      </c>
      <c r="F45" s="527">
        <v>120</v>
      </c>
      <c r="G45" s="295"/>
      <c r="H45" s="291"/>
    </row>
    <row r="46" spans="1:8" ht="18" customHeight="1">
      <c r="A46" s="291" t="s">
        <v>155</v>
      </c>
      <c r="B46" s="291"/>
      <c r="C46" s="296">
        <v>0</v>
      </c>
      <c r="D46" s="295">
        <v>0</v>
      </c>
      <c r="E46" s="296">
        <v>17964</v>
      </c>
      <c r="F46" s="527">
        <v>104.38888888888889</v>
      </c>
      <c r="G46" s="295"/>
      <c r="H46" s="291"/>
    </row>
    <row r="47" spans="1:8" ht="18" customHeight="1">
      <c r="A47" s="291" t="s">
        <v>225</v>
      </c>
      <c r="B47" s="291"/>
      <c r="C47" s="296">
        <v>0</v>
      </c>
      <c r="D47" s="295">
        <v>0</v>
      </c>
      <c r="E47" s="296">
        <v>497.9</v>
      </c>
      <c r="F47" s="527">
        <v>110</v>
      </c>
      <c r="G47" s="295"/>
      <c r="H47" s="291"/>
    </row>
    <row r="48" spans="1:8" ht="18" customHeight="1">
      <c r="A48" s="291" t="s">
        <v>159</v>
      </c>
      <c r="B48" s="291"/>
      <c r="C48" s="296">
        <v>0</v>
      </c>
      <c r="D48" s="295">
        <v>0</v>
      </c>
      <c r="E48" s="296">
        <v>9453.4</v>
      </c>
      <c r="F48" s="527">
        <v>122.58429771299214</v>
      </c>
      <c r="G48" s="295"/>
      <c r="H48" s="291"/>
    </row>
    <row r="49" spans="1:8" ht="18" customHeight="1">
      <c r="A49" s="291" t="s">
        <v>226</v>
      </c>
      <c r="B49" s="291"/>
      <c r="C49" s="296">
        <v>0</v>
      </c>
      <c r="D49" s="295">
        <v>0</v>
      </c>
      <c r="E49" s="292">
        <v>7462.5</v>
      </c>
      <c r="F49" s="294">
        <v>111.33333333333333</v>
      </c>
      <c r="G49" s="295"/>
      <c r="H49" s="291"/>
    </row>
    <row r="50" spans="1:8" ht="18" customHeight="1">
      <c r="A50" s="291" t="s">
        <v>162</v>
      </c>
      <c r="B50" s="291"/>
      <c r="C50" s="292">
        <v>0</v>
      </c>
      <c r="D50" s="293">
        <v>0</v>
      </c>
      <c r="E50" s="292">
        <v>36873.1</v>
      </c>
      <c r="F50" s="294">
        <v>111.1680439127711</v>
      </c>
      <c r="G50" s="295"/>
      <c r="H50" s="291"/>
    </row>
    <row r="51" spans="1:8" ht="18" customHeight="1">
      <c r="A51" s="291" t="s">
        <v>168</v>
      </c>
      <c r="B51" s="291"/>
      <c r="C51" s="292">
        <v>81130.8</v>
      </c>
      <c r="D51" s="293">
        <v>222.34495037642915</v>
      </c>
      <c r="E51" s="292">
        <v>485511.99999999994</v>
      </c>
      <c r="F51" s="294">
        <v>215.61112948804563</v>
      </c>
      <c r="G51" s="295"/>
      <c r="H51" s="291"/>
    </row>
    <row r="52" spans="1:8" ht="18" customHeight="1">
      <c r="A52" s="291"/>
      <c r="B52" s="291"/>
      <c r="C52" s="292"/>
      <c r="D52" s="293"/>
      <c r="E52" s="292"/>
      <c r="F52" s="294"/>
      <c r="G52" s="295"/>
      <c r="H52" s="291"/>
    </row>
    <row r="53" spans="1:8" ht="18" customHeight="1">
      <c r="A53" s="291"/>
      <c r="B53" s="291"/>
      <c r="C53" s="292" t="s">
        <v>326</v>
      </c>
      <c r="D53" s="295"/>
      <c r="E53" s="296"/>
      <c r="F53" s="294" t="s">
        <v>331</v>
      </c>
      <c r="G53" s="295"/>
      <c r="H53" s="291"/>
    </row>
    <row r="54" spans="1:13" ht="18" customHeight="1">
      <c r="A54" s="297" t="s">
        <v>34</v>
      </c>
      <c r="B54" s="528" t="s">
        <v>35</v>
      </c>
      <c r="C54" s="305" t="s">
        <v>0</v>
      </c>
      <c r="D54" s="300" t="s">
        <v>79</v>
      </c>
      <c r="E54" s="305" t="s">
        <v>35</v>
      </c>
      <c r="F54" s="300" t="s">
        <v>0</v>
      </c>
      <c r="G54" s="300" t="s">
        <v>79</v>
      </c>
      <c r="H54" s="528" t="s">
        <v>2</v>
      </c>
      <c r="I54" s="479"/>
      <c r="J54" s="479"/>
      <c r="K54" s="480"/>
      <c r="L54" s="478"/>
      <c r="M54" s="481"/>
    </row>
    <row r="55" spans="1:13" ht="18" customHeight="1">
      <c r="A55" s="291" t="s">
        <v>36</v>
      </c>
      <c r="B55" s="291">
        <v>0</v>
      </c>
      <c r="C55" s="296">
        <v>0</v>
      </c>
      <c r="D55" s="295">
        <v>0</v>
      </c>
      <c r="E55" s="296">
        <v>0</v>
      </c>
      <c r="F55" s="527">
        <v>0</v>
      </c>
      <c r="G55" s="295">
        <v>0</v>
      </c>
      <c r="H55" s="303">
        <v>0</v>
      </c>
      <c r="I55" s="483"/>
      <c r="J55" s="482"/>
      <c r="K55" s="483"/>
      <c r="L55" s="484"/>
      <c r="M55" s="477"/>
    </row>
    <row r="56" spans="1:13" ht="18" customHeight="1">
      <c r="A56" s="291" t="s">
        <v>37</v>
      </c>
      <c r="B56" s="297">
        <v>1625</v>
      </c>
      <c r="C56" s="298">
        <v>81130.8</v>
      </c>
      <c r="D56" s="299">
        <v>222.34495037642915</v>
      </c>
      <c r="E56" s="298">
        <v>9728</v>
      </c>
      <c r="F56" s="300">
        <v>485512</v>
      </c>
      <c r="G56" s="299">
        <v>215.6111294880456</v>
      </c>
      <c r="H56" s="306">
        <v>1</v>
      </c>
      <c r="I56" s="485"/>
      <c r="J56" s="480"/>
      <c r="K56" s="486"/>
      <c r="L56" s="484"/>
      <c r="M56" s="477"/>
    </row>
    <row r="57" spans="1:13" ht="18" customHeight="1">
      <c r="A57" s="291" t="s">
        <v>38</v>
      </c>
      <c r="B57" s="297">
        <v>1625</v>
      </c>
      <c r="C57" s="298">
        <v>81130.8</v>
      </c>
      <c r="D57" s="299">
        <v>222.34495037642915</v>
      </c>
      <c r="E57" s="298">
        <v>9728</v>
      </c>
      <c r="F57" s="300">
        <v>485512</v>
      </c>
      <c r="G57" s="299">
        <v>215.6111294880456</v>
      </c>
      <c r="H57" s="306">
        <v>1</v>
      </c>
      <c r="I57" s="485"/>
      <c r="J57" s="480"/>
      <c r="K57" s="486"/>
      <c r="L57" s="484"/>
      <c r="M57" s="477"/>
    </row>
    <row r="58" spans="1:13" ht="18" customHeight="1">
      <c r="A58" s="497"/>
      <c r="B58" s="514"/>
      <c r="C58" s="515"/>
      <c r="D58" s="516"/>
      <c r="E58" s="514"/>
      <c r="F58" s="517"/>
      <c r="G58" s="502"/>
      <c r="H58" s="518"/>
      <c r="I58" s="485"/>
      <c r="J58" s="480"/>
      <c r="K58" s="486"/>
      <c r="L58" s="484"/>
      <c r="M58" s="477"/>
    </row>
    <row r="59" spans="1:8" ht="18" customHeight="1">
      <c r="A59" s="27"/>
      <c r="B59" s="26"/>
      <c r="C59" s="28"/>
      <c r="D59" s="154"/>
      <c r="E59" s="28"/>
      <c r="F59" s="155"/>
      <c r="G59" s="26"/>
      <c r="H59" s="156"/>
    </row>
    <row r="60" spans="1:8" ht="18" customHeight="1">
      <c r="A60" s="27"/>
      <c r="B60" s="26"/>
      <c r="C60" s="28"/>
      <c r="D60" s="154"/>
      <c r="E60" s="28"/>
      <c r="F60" s="155"/>
      <c r="G60" s="26"/>
      <c r="H60" s="156"/>
    </row>
    <row r="61" spans="1:8" ht="18" customHeight="1">
      <c r="A61" s="27"/>
      <c r="B61" s="26"/>
      <c r="C61" s="28"/>
      <c r="D61" s="154"/>
      <c r="E61" s="28"/>
      <c r="F61" s="155"/>
      <c r="G61" s="26"/>
      <c r="H61" s="156"/>
    </row>
    <row r="62" spans="1:8" ht="18" customHeight="1">
      <c r="A62" s="27"/>
      <c r="B62" s="26"/>
      <c r="C62" s="28"/>
      <c r="D62" s="154"/>
      <c r="E62" s="28"/>
      <c r="F62" s="155"/>
      <c r="G62" s="26"/>
      <c r="H62" s="156"/>
    </row>
    <row r="63" spans="1:8" ht="18" customHeight="1">
      <c r="A63" s="27"/>
      <c r="B63" s="26"/>
      <c r="C63" s="28"/>
      <c r="D63" s="154"/>
      <c r="E63" s="28"/>
      <c r="F63" s="155"/>
      <c r="G63" s="26"/>
      <c r="H63" s="156"/>
    </row>
    <row r="64" spans="1:8" ht="18" customHeight="1">
      <c r="A64" s="27"/>
      <c r="B64" s="26"/>
      <c r="C64" s="28"/>
      <c r="D64" s="154"/>
      <c r="E64" s="28"/>
      <c r="F64" s="155"/>
      <c r="G64" s="26"/>
      <c r="H64" s="156"/>
    </row>
    <row r="65" spans="1:8" ht="18" customHeight="1">
      <c r="A65" s="27"/>
      <c r="B65" s="26"/>
      <c r="C65" s="28"/>
      <c r="D65" s="154"/>
      <c r="E65" s="28"/>
      <c r="F65" s="155"/>
      <c r="G65" s="26"/>
      <c r="H65" s="156"/>
    </row>
    <row r="66" spans="1:8" ht="18" customHeight="1">
      <c r="A66" s="27"/>
      <c r="B66" s="26"/>
      <c r="C66" s="28"/>
      <c r="D66" s="154"/>
      <c r="E66" s="28"/>
      <c r="F66" s="155"/>
      <c r="G66" s="26"/>
      <c r="H66" s="156"/>
    </row>
    <row r="67" spans="1:8" ht="18" customHeight="1">
      <c r="A67" s="27"/>
      <c r="B67" s="26"/>
      <c r="C67" s="28"/>
      <c r="D67" s="154"/>
      <c r="E67" s="28"/>
      <c r="F67" s="155"/>
      <c r="G67" s="26"/>
      <c r="H67" s="156"/>
    </row>
    <row r="68" spans="1:8" ht="18" customHeight="1">
      <c r="A68" s="27"/>
      <c r="B68" s="26"/>
      <c r="C68" s="28"/>
      <c r="D68" s="154"/>
      <c r="E68" s="28"/>
      <c r="F68" s="155"/>
      <c r="G68" s="26"/>
      <c r="H68" s="156"/>
    </row>
    <row r="69" spans="1:8" ht="18" customHeight="1">
      <c r="A69" s="27"/>
      <c r="B69" s="26"/>
      <c r="C69" s="28"/>
      <c r="D69" s="154"/>
      <c r="E69" s="28"/>
      <c r="F69" s="155"/>
      <c r="G69" s="26"/>
      <c r="H69" s="156"/>
    </row>
    <row r="70" spans="1:8" ht="18" customHeight="1">
      <c r="A70" s="27"/>
      <c r="B70" s="26"/>
      <c r="C70" s="28"/>
      <c r="D70" s="154"/>
      <c r="E70" s="28"/>
      <c r="F70" s="155"/>
      <c r="G70" s="26"/>
      <c r="H70" s="156"/>
    </row>
    <row r="71" spans="1:8" ht="18" customHeight="1">
      <c r="A71" s="27"/>
      <c r="B71" s="26"/>
      <c r="C71" s="28"/>
      <c r="D71" s="154"/>
      <c r="E71" s="28"/>
      <c r="F71" s="155"/>
      <c r="G71" s="26"/>
      <c r="H71" s="156"/>
    </row>
    <row r="72" spans="1:8" ht="18" customHeight="1">
      <c r="A72" s="27"/>
      <c r="B72" s="26"/>
      <c r="C72" s="28"/>
      <c r="D72" s="154"/>
      <c r="E72" s="28"/>
      <c r="F72" s="155"/>
      <c r="G72" s="26"/>
      <c r="H72" s="156"/>
    </row>
    <row r="73" spans="1:8" ht="18" customHeight="1">
      <c r="A73" s="27"/>
      <c r="B73" s="26"/>
      <c r="C73" s="28"/>
      <c r="D73" s="154"/>
      <c r="E73" s="28"/>
      <c r="F73" s="155"/>
      <c r="G73" s="26"/>
      <c r="H73" s="156"/>
    </row>
    <row r="74" spans="1:8" ht="18" customHeight="1">
      <c r="A74" s="27"/>
      <c r="B74" s="26"/>
      <c r="C74" s="28"/>
      <c r="D74" s="154"/>
      <c r="E74" s="28"/>
      <c r="F74" s="155"/>
      <c r="G74" s="26"/>
      <c r="H74" s="156"/>
    </row>
    <row r="75" spans="1:8" ht="18" customHeight="1">
      <c r="A75" s="27"/>
      <c r="B75" s="26"/>
      <c r="C75" s="28"/>
      <c r="D75" s="154"/>
      <c r="E75" s="28"/>
      <c r="F75" s="155"/>
      <c r="G75" s="26"/>
      <c r="H75" s="156"/>
    </row>
    <row r="76" spans="1:8" ht="18" customHeight="1">
      <c r="A76" s="27"/>
      <c r="B76" s="26"/>
      <c r="C76" s="28"/>
      <c r="D76" s="154"/>
      <c r="E76" s="28"/>
      <c r="F76" s="155"/>
      <c r="G76" s="26"/>
      <c r="H76" s="156"/>
    </row>
    <row r="77" spans="1:8" ht="18" customHeight="1">
      <c r="A77" s="27"/>
      <c r="B77" s="26"/>
      <c r="C77" s="28"/>
      <c r="D77" s="154"/>
      <c r="E77" s="28"/>
      <c r="F77" s="155"/>
      <c r="G77" s="26"/>
      <c r="H77" s="156"/>
    </row>
    <row r="78" spans="1:8" ht="18" customHeight="1">
      <c r="A78" s="27"/>
      <c r="B78" s="26"/>
      <c r="C78" s="28"/>
      <c r="D78" s="154"/>
      <c r="E78" s="28"/>
      <c r="F78" s="155"/>
      <c r="G78" s="26"/>
      <c r="H78" s="156"/>
    </row>
    <row r="79" spans="1:8" ht="18" customHeight="1">
      <c r="A79" s="27"/>
      <c r="B79" s="26"/>
      <c r="C79" s="28"/>
      <c r="D79" s="154"/>
      <c r="E79" s="28"/>
      <c r="F79" s="155"/>
      <c r="G79" s="26"/>
      <c r="H79" s="156"/>
    </row>
    <row r="80" spans="1:8" ht="18" customHeight="1">
      <c r="A80" s="27"/>
      <c r="B80" s="26"/>
      <c r="C80" s="28"/>
      <c r="D80" s="154"/>
      <c r="E80" s="28"/>
      <c r="F80" s="155"/>
      <c r="G80" s="26"/>
      <c r="H80" s="156"/>
    </row>
    <row r="81" spans="1:8" ht="18" customHeight="1">
      <c r="A81" s="27"/>
      <c r="B81" s="26"/>
      <c r="C81" s="28"/>
      <c r="D81" s="154"/>
      <c r="E81" s="28"/>
      <c r="F81" s="155"/>
      <c r="G81" s="26"/>
      <c r="H81" s="156"/>
    </row>
    <row r="82" spans="1:8" ht="18" customHeight="1">
      <c r="A82" s="27"/>
      <c r="B82" s="26"/>
      <c r="C82" s="28"/>
      <c r="D82" s="154"/>
      <c r="E82" s="28"/>
      <c r="F82" s="155"/>
      <c r="G82" s="26"/>
      <c r="H82" s="156"/>
    </row>
    <row r="83" spans="1:8" ht="18" customHeight="1">
      <c r="A83" s="27"/>
      <c r="B83" s="26"/>
      <c r="C83" s="28"/>
      <c r="D83" s="154"/>
      <c r="E83" s="28"/>
      <c r="F83" s="155"/>
      <c r="G83" s="26"/>
      <c r="H83" s="156"/>
    </row>
    <row r="84" spans="1:8" ht="18" customHeight="1">
      <c r="A84" s="27"/>
      <c r="B84" s="26"/>
      <c r="C84" s="28"/>
      <c r="D84" s="154"/>
      <c r="E84" s="28"/>
      <c r="F84" s="155"/>
      <c r="G84" s="26"/>
      <c r="H84" s="156"/>
    </row>
    <row r="85" spans="1:8" ht="11.25" customHeight="1">
      <c r="A85" s="27"/>
      <c r="B85" s="26"/>
      <c r="C85" s="28"/>
      <c r="D85" s="154"/>
      <c r="E85" s="28"/>
      <c r="F85" s="155"/>
      <c r="G85" s="26"/>
      <c r="H85" s="156"/>
    </row>
    <row r="86" spans="1:8" ht="11.25" customHeight="1">
      <c r="A86" s="27"/>
      <c r="B86" s="26"/>
      <c r="C86" s="28"/>
      <c r="D86" s="154"/>
      <c r="E86" s="28"/>
      <c r="F86" s="155"/>
      <c r="G86" s="26"/>
      <c r="H86" s="156"/>
    </row>
    <row r="87" spans="1:8" ht="11.25" customHeight="1">
      <c r="A87" s="27"/>
      <c r="B87" s="26"/>
      <c r="C87" s="28"/>
      <c r="D87" s="154"/>
      <c r="E87" s="28"/>
      <c r="F87" s="155"/>
      <c r="G87" s="26"/>
      <c r="H87" s="156"/>
    </row>
    <row r="88" spans="1:8" ht="11.25" customHeight="1">
      <c r="A88" s="27"/>
      <c r="B88" s="26"/>
      <c r="C88" s="28"/>
      <c r="D88" s="154"/>
      <c r="E88" s="28"/>
      <c r="F88" s="155"/>
      <c r="G88" s="26"/>
      <c r="H88" s="156"/>
    </row>
    <row r="89" spans="1:8" ht="11.25" customHeight="1">
      <c r="A89" s="27"/>
      <c r="B89" s="26"/>
      <c r="C89" s="28"/>
      <c r="D89" s="154"/>
      <c r="E89" s="28"/>
      <c r="F89" s="155"/>
      <c r="G89" s="26"/>
      <c r="H89" s="156"/>
    </row>
    <row r="90" spans="1:8" ht="11.25" customHeight="1">
      <c r="A90" s="27"/>
      <c r="B90" s="26"/>
      <c r="C90" s="28"/>
      <c r="D90" s="154"/>
      <c r="E90" s="28"/>
      <c r="F90" s="155"/>
      <c r="G90" s="26"/>
      <c r="H90" s="156"/>
    </row>
    <row r="91" spans="1:8" ht="11.25" customHeight="1">
      <c r="A91" s="27"/>
      <c r="B91" s="26"/>
      <c r="C91" s="28"/>
      <c r="D91" s="154"/>
      <c r="E91" s="28"/>
      <c r="F91" s="155"/>
      <c r="G91" s="26"/>
      <c r="H91" s="156"/>
    </row>
    <row r="92" spans="1:8" ht="11.25" customHeight="1">
      <c r="A92" s="27"/>
      <c r="B92" s="26"/>
      <c r="C92" s="28"/>
      <c r="D92" s="154"/>
      <c r="E92" s="28"/>
      <c r="F92" s="155"/>
      <c r="G92" s="26"/>
      <c r="H92" s="156"/>
    </row>
    <row r="93" spans="1:8" ht="11.25" customHeight="1">
      <c r="A93" s="27"/>
      <c r="B93" s="26"/>
      <c r="C93" s="157"/>
      <c r="D93" s="158"/>
      <c r="E93" s="157"/>
      <c r="F93" s="159"/>
      <c r="G93" s="26"/>
      <c r="H93" s="156"/>
    </row>
    <row r="94" spans="1:8" ht="11.25" customHeight="1">
      <c r="A94" s="29"/>
      <c r="B94" s="30"/>
      <c r="C94" s="31"/>
      <c r="D94" s="160"/>
      <c r="E94" s="31"/>
      <c r="F94" s="161"/>
      <c r="G94" s="26"/>
      <c r="H94" s="156"/>
    </row>
    <row r="95" spans="1:8" ht="11.25" customHeight="1">
      <c r="A95" s="32"/>
      <c r="B95" s="30"/>
      <c r="C95" s="31"/>
      <c r="D95" s="160"/>
      <c r="E95" s="31"/>
      <c r="F95" s="161"/>
      <c r="G95" s="26"/>
      <c r="H95" s="156"/>
    </row>
    <row r="96" spans="1:8" ht="11.25" customHeight="1">
      <c r="A96" s="32"/>
      <c r="B96" s="30"/>
      <c r="C96" s="31"/>
      <c r="D96" s="160"/>
      <c r="E96" s="31"/>
      <c r="F96" s="162"/>
      <c r="G96" s="26"/>
      <c r="H96" s="156"/>
    </row>
    <row r="97" spans="1:8" ht="11.25" customHeight="1">
      <c r="A97" s="29"/>
      <c r="B97" s="30"/>
      <c r="C97" s="163"/>
      <c r="D97" s="164"/>
      <c r="E97" s="165"/>
      <c r="F97" s="166"/>
      <c r="G97" s="26"/>
      <c r="H97" s="156"/>
    </row>
    <row r="98" spans="1:8" ht="11.25" customHeight="1">
      <c r="A98" s="29"/>
      <c r="B98" s="30"/>
      <c r="C98" s="33"/>
      <c r="D98" s="167"/>
      <c r="E98" s="33"/>
      <c r="F98" s="168"/>
      <c r="G98" s="26"/>
      <c r="H98" s="156"/>
    </row>
    <row r="99" spans="1:8" ht="11.25" customHeight="1">
      <c r="A99" s="29"/>
      <c r="B99" s="30"/>
      <c r="C99" s="33"/>
      <c r="D99" s="167"/>
      <c r="E99" s="31"/>
      <c r="F99" s="169"/>
      <c r="G99" s="26"/>
      <c r="H99" s="156"/>
    </row>
    <row r="100" spans="1:8" ht="11.25" customHeight="1">
      <c r="A100" s="29"/>
      <c r="B100" s="30"/>
      <c r="C100" s="31"/>
      <c r="D100" s="160"/>
      <c r="E100" s="31"/>
      <c r="F100" s="169"/>
      <c r="G100" s="26"/>
      <c r="H100" s="156"/>
    </row>
    <row r="101" spans="1:8" ht="11.25" customHeight="1">
      <c r="A101" s="29"/>
      <c r="B101" s="30"/>
      <c r="C101" s="31"/>
      <c r="D101" s="160"/>
      <c r="E101" s="31"/>
      <c r="F101" s="169"/>
      <c r="G101" s="26"/>
      <c r="H101" s="156"/>
    </row>
    <row r="102" spans="1:8" ht="11.25" customHeight="1">
      <c r="A102" s="32"/>
      <c r="B102" s="30"/>
      <c r="C102" s="31"/>
      <c r="D102" s="160"/>
      <c r="E102" s="31"/>
      <c r="F102" s="162"/>
      <c r="G102" s="26"/>
      <c r="H102" s="156"/>
    </row>
    <row r="103" spans="1:8" ht="11.25" customHeight="1">
      <c r="A103" s="29"/>
      <c r="B103" s="30"/>
      <c r="C103" s="33"/>
      <c r="D103" s="167"/>
      <c r="E103" s="33"/>
      <c r="F103" s="170"/>
      <c r="G103" s="26"/>
      <c r="H103" s="156"/>
    </row>
    <row r="104" spans="1:8" ht="11.25" customHeight="1">
      <c r="A104" s="29"/>
      <c r="B104" s="30"/>
      <c r="C104" s="31"/>
      <c r="D104" s="160"/>
      <c r="E104" s="31"/>
      <c r="F104" s="162"/>
      <c r="G104" s="26"/>
      <c r="H104" s="156"/>
    </row>
    <row r="105" spans="1:8" ht="11.25" customHeight="1">
      <c r="A105" s="29"/>
      <c r="B105" s="30"/>
      <c r="C105" s="31"/>
      <c r="D105" s="160"/>
      <c r="E105" s="31"/>
      <c r="F105" s="162"/>
      <c r="G105" s="26"/>
      <c r="H105" s="156"/>
    </row>
    <row r="106" spans="1:8" ht="11.25" customHeight="1">
      <c r="A106" s="29"/>
      <c r="B106" s="30"/>
      <c r="C106" s="31"/>
      <c r="D106" s="160"/>
      <c r="E106" s="31"/>
      <c r="F106" s="162"/>
      <c r="G106" s="26"/>
      <c r="H106" s="156"/>
    </row>
    <row r="107" spans="1:8" ht="11.25" customHeight="1">
      <c r="A107" s="32"/>
      <c r="B107" s="30"/>
      <c r="C107" s="31"/>
      <c r="D107" s="160"/>
      <c r="E107" s="31"/>
      <c r="F107" s="161"/>
      <c r="G107" s="26"/>
      <c r="H107" s="156"/>
    </row>
    <row r="108" spans="1:8" ht="11.25" customHeight="1">
      <c r="A108" s="29"/>
      <c r="B108" s="30"/>
      <c r="C108" s="163"/>
      <c r="D108" s="164"/>
      <c r="E108" s="28"/>
      <c r="F108" s="166"/>
      <c r="G108" s="26"/>
      <c r="H108" s="156"/>
    </row>
    <row r="109" spans="1:8" ht="11.25" customHeight="1">
      <c r="A109" s="29"/>
      <c r="B109" s="30"/>
      <c r="C109" s="33"/>
      <c r="D109" s="167"/>
      <c r="E109" s="31"/>
      <c r="F109" s="162"/>
      <c r="G109" s="26"/>
      <c r="H109" s="156"/>
    </row>
    <row r="110" spans="1:8" ht="11.25" customHeight="1">
      <c r="A110" s="29"/>
      <c r="B110" s="30"/>
      <c r="C110" s="31"/>
      <c r="D110" s="160"/>
      <c r="E110" s="31"/>
      <c r="F110" s="162"/>
      <c r="G110" s="26"/>
      <c r="H110" s="156"/>
    </row>
    <row r="111" spans="1:8" ht="11.25" customHeight="1">
      <c r="A111" s="29"/>
      <c r="B111" s="30"/>
      <c r="C111" s="31"/>
      <c r="D111" s="160"/>
      <c r="E111" s="31"/>
      <c r="F111" s="162"/>
      <c r="G111" s="26"/>
      <c r="H111" s="156"/>
    </row>
    <row r="112" spans="1:8" ht="11.25" customHeight="1">
      <c r="A112" s="29"/>
      <c r="B112" s="30"/>
      <c r="C112" s="31"/>
      <c r="D112" s="160"/>
      <c r="E112" s="171"/>
      <c r="F112" s="161"/>
      <c r="G112" s="31"/>
      <c r="H112" s="156"/>
    </row>
    <row r="113" spans="1:9" ht="11.25" customHeight="1">
      <c r="A113" s="172"/>
      <c r="B113" s="173"/>
      <c r="C113" s="174"/>
      <c r="D113" s="175"/>
      <c r="E113" s="174"/>
      <c r="F113" s="176"/>
      <c r="G113" s="177"/>
      <c r="H113" s="178"/>
      <c r="I113" s="151"/>
    </row>
    <row r="114" spans="1:9" ht="11.25" customHeight="1">
      <c r="A114" s="29"/>
      <c r="B114" s="179"/>
      <c r="C114" s="180"/>
      <c r="D114" s="167"/>
      <c r="E114" s="179"/>
      <c r="F114" s="180"/>
      <c r="G114" s="167"/>
      <c r="H114" s="167"/>
      <c r="I114" s="151"/>
    </row>
    <row r="115" spans="1:9" ht="11.25" customHeight="1">
      <c r="A115" s="29"/>
      <c r="B115" s="181"/>
      <c r="C115" s="182"/>
      <c r="D115" s="160"/>
      <c r="E115" s="181"/>
      <c r="F115" s="183"/>
      <c r="G115" s="184"/>
      <c r="H115" s="185"/>
      <c r="I115" s="151"/>
    </row>
    <row r="116" spans="1:8" ht="11.25" customHeight="1">
      <c r="A116" s="29"/>
      <c r="B116" s="181"/>
      <c r="C116" s="182"/>
      <c r="D116" s="160"/>
      <c r="E116" s="181"/>
      <c r="F116" s="183"/>
      <c r="G116" s="184"/>
      <c r="H116" s="185"/>
    </row>
    <row r="117" spans="1:8" ht="11.25" customHeight="1">
      <c r="A117" s="29"/>
      <c r="B117" s="186"/>
      <c r="C117" s="31"/>
      <c r="D117" s="160"/>
      <c r="E117" s="186"/>
      <c r="F117" s="187"/>
      <c r="G117" s="161"/>
      <c r="H117" s="188"/>
    </row>
    <row r="118" spans="1:8" ht="11.25" customHeight="1">
      <c r="A118" s="59"/>
      <c r="B118" s="60"/>
      <c r="C118" s="61"/>
      <c r="D118" s="62"/>
      <c r="E118" s="63"/>
      <c r="F118" s="64"/>
      <c r="G118" s="107"/>
      <c r="H118" s="60"/>
    </row>
    <row r="119" spans="1:8" ht="11.25" customHeight="1">
      <c r="A119" s="59"/>
      <c r="B119" s="60"/>
      <c r="C119" s="61"/>
      <c r="D119" s="62"/>
      <c r="E119" s="63"/>
      <c r="F119" s="64"/>
      <c r="G119" s="107"/>
      <c r="H119" s="60"/>
    </row>
    <row r="120" spans="1:8" ht="11.25" customHeight="1">
      <c r="A120" s="59"/>
      <c r="B120" s="60"/>
      <c r="C120" s="61"/>
      <c r="D120" s="62"/>
      <c r="E120" s="63"/>
      <c r="F120" s="64"/>
      <c r="G120" s="107"/>
      <c r="H120" s="60"/>
    </row>
    <row r="121" spans="1:8" ht="11.25" customHeight="1">
      <c r="A121" s="59"/>
      <c r="B121" s="60"/>
      <c r="C121" s="61"/>
      <c r="D121" s="62"/>
      <c r="E121" s="63"/>
      <c r="F121" s="64"/>
      <c r="G121" s="107"/>
      <c r="H121" s="60"/>
    </row>
    <row r="122" spans="1:8" ht="11.25" customHeight="1">
      <c r="A122" s="59"/>
      <c r="B122" s="60"/>
      <c r="C122" s="61"/>
      <c r="D122" s="62"/>
      <c r="E122" s="63"/>
      <c r="F122" s="64"/>
      <c r="G122" s="107"/>
      <c r="H122" s="60"/>
    </row>
    <row r="123" spans="1:8" ht="11.25" customHeight="1">
      <c r="A123" s="59"/>
      <c r="B123" s="60"/>
      <c r="C123" s="61"/>
      <c r="D123" s="62"/>
      <c r="E123" s="63"/>
      <c r="F123" s="64"/>
      <c r="G123" s="107"/>
      <c r="H123" s="60"/>
    </row>
    <row r="124" spans="1:8" ht="11.25" customHeight="1">
      <c r="A124" s="59"/>
      <c r="B124" s="60"/>
      <c r="C124" s="61"/>
      <c r="D124" s="62"/>
      <c r="E124" s="63"/>
      <c r="F124" s="64"/>
      <c r="G124" s="107"/>
      <c r="H124" s="60"/>
    </row>
    <row r="125" spans="1:8" ht="11.25" customHeight="1">
      <c r="A125" s="59"/>
      <c r="B125" s="60"/>
      <c r="C125" s="61"/>
      <c r="D125" s="62"/>
      <c r="E125" s="63"/>
      <c r="F125" s="64"/>
      <c r="G125" s="107"/>
      <c r="H125" s="60"/>
    </row>
    <row r="126" spans="1:8" ht="11.25" customHeight="1">
      <c r="A126" s="59"/>
      <c r="B126" s="60"/>
      <c r="C126" s="61"/>
      <c r="D126" s="62"/>
      <c r="E126" s="63"/>
      <c r="F126" s="64"/>
      <c r="G126" s="107"/>
      <c r="H126" s="60"/>
    </row>
    <row r="127" spans="1:8" ht="11.25" customHeight="1">
      <c r="A127" s="59"/>
      <c r="B127" s="60"/>
      <c r="C127" s="61"/>
      <c r="D127" s="62"/>
      <c r="E127" s="63"/>
      <c r="F127" s="64"/>
      <c r="G127" s="107"/>
      <c r="H127" s="60"/>
    </row>
    <row r="128" spans="1:8" ht="11.25" customHeight="1">
      <c r="A128" s="59"/>
      <c r="B128" s="60"/>
      <c r="C128" s="61"/>
      <c r="D128" s="62"/>
      <c r="E128" s="63"/>
      <c r="F128" s="64"/>
      <c r="G128" s="107"/>
      <c r="H128" s="60"/>
    </row>
    <row r="129" spans="1:8" ht="11.25" customHeight="1">
      <c r="A129" s="59"/>
      <c r="B129" s="60"/>
      <c r="C129" s="61"/>
      <c r="D129" s="62"/>
      <c r="E129" s="63"/>
      <c r="F129" s="64"/>
      <c r="G129" s="107"/>
      <c r="H129" s="60"/>
    </row>
    <row r="130" spans="1:8" ht="11.25" customHeight="1">
      <c r="A130" s="59"/>
      <c r="B130" s="60"/>
      <c r="C130" s="61"/>
      <c r="D130" s="62"/>
      <c r="E130" s="63"/>
      <c r="F130" s="64"/>
      <c r="G130" s="107"/>
      <c r="H130" s="60"/>
    </row>
    <row r="131" spans="1:8" ht="11.25" customHeight="1">
      <c r="A131" s="59"/>
      <c r="B131" s="60"/>
      <c r="C131" s="61"/>
      <c r="D131" s="62"/>
      <c r="E131" s="63"/>
      <c r="F131" s="64"/>
      <c r="G131" s="107"/>
      <c r="H131" s="60"/>
    </row>
    <row r="132" spans="1:8" ht="11.25" customHeight="1">
      <c r="A132" s="59"/>
      <c r="B132" s="60"/>
      <c r="C132" s="61"/>
      <c r="D132" s="62"/>
      <c r="E132" s="63"/>
      <c r="F132" s="64"/>
      <c r="G132" s="107"/>
      <c r="H132" s="60"/>
    </row>
    <row r="133" spans="1:8" ht="11.25" customHeight="1">
      <c r="A133" s="59"/>
      <c r="B133" s="60"/>
      <c r="C133" s="61"/>
      <c r="D133" s="62"/>
      <c r="E133" s="63"/>
      <c r="F133" s="64"/>
      <c r="G133" s="107"/>
      <c r="H133" s="60"/>
    </row>
    <row r="134" spans="1:8" ht="11.25" customHeight="1">
      <c r="A134" s="59"/>
      <c r="B134" s="60"/>
      <c r="C134" s="61"/>
      <c r="D134" s="62"/>
      <c r="E134" s="63"/>
      <c r="F134" s="64"/>
      <c r="G134" s="107"/>
      <c r="H134" s="60"/>
    </row>
    <row r="135" spans="1:8" ht="11.25" customHeight="1">
      <c r="A135" s="59"/>
      <c r="B135" s="60"/>
      <c r="C135" s="61"/>
      <c r="D135" s="62"/>
      <c r="E135" s="63"/>
      <c r="F135" s="64"/>
      <c r="G135" s="107"/>
      <c r="H135" s="60"/>
    </row>
    <row r="136" spans="1:8" ht="11.25" customHeight="1">
      <c r="A136" s="59"/>
      <c r="B136" s="60"/>
      <c r="C136" s="61"/>
      <c r="D136" s="62"/>
      <c r="E136" s="63"/>
      <c r="F136" s="64"/>
      <c r="G136" s="107"/>
      <c r="H136" s="60"/>
    </row>
    <row r="137" spans="1:8" ht="11.25" customHeight="1">
      <c r="A137" s="59"/>
      <c r="B137" s="60"/>
      <c r="C137" s="61"/>
      <c r="D137" s="62"/>
      <c r="E137" s="63"/>
      <c r="F137" s="64"/>
      <c r="G137" s="107"/>
      <c r="H137" s="60"/>
    </row>
    <row r="138" spans="1:8" ht="11.25" customHeight="1">
      <c r="A138" s="59"/>
      <c r="B138" s="60"/>
      <c r="C138" s="61"/>
      <c r="D138" s="62"/>
      <c r="E138" s="63"/>
      <c r="F138" s="64"/>
      <c r="G138" s="107"/>
      <c r="H138" s="60"/>
    </row>
    <row r="139" spans="1:8" ht="11.25" customHeight="1">
      <c r="A139" s="59"/>
      <c r="B139" s="60"/>
      <c r="C139" s="61"/>
      <c r="D139" s="62"/>
      <c r="E139" s="63"/>
      <c r="F139" s="64"/>
      <c r="G139" s="107"/>
      <c r="H139" s="60"/>
    </row>
    <row r="140" spans="1:8" ht="11.25" customHeight="1">
      <c r="A140" s="59"/>
      <c r="B140" s="60"/>
      <c r="C140" s="61"/>
      <c r="D140" s="62"/>
      <c r="E140" s="63"/>
      <c r="F140" s="64"/>
      <c r="G140" s="107"/>
      <c r="H140" s="60"/>
    </row>
    <row r="141" spans="1:8" ht="11.25" customHeight="1">
      <c r="A141" s="59"/>
      <c r="B141" s="60"/>
      <c r="C141" s="61"/>
      <c r="D141" s="62"/>
      <c r="E141" s="63"/>
      <c r="F141" s="64"/>
      <c r="G141" s="107"/>
      <c r="H141" s="60"/>
    </row>
    <row r="142" spans="1:8" ht="11.25" customHeight="1">
      <c r="A142" s="59"/>
      <c r="B142" s="60"/>
      <c r="C142" s="61"/>
      <c r="D142" s="62"/>
      <c r="E142" s="63"/>
      <c r="F142" s="64"/>
      <c r="G142" s="107"/>
      <c r="H142" s="60"/>
    </row>
    <row r="143" spans="1:8" ht="11.25" customHeight="1">
      <c r="A143" s="59"/>
      <c r="B143" s="60"/>
      <c r="C143" s="61"/>
      <c r="D143" s="62"/>
      <c r="E143" s="63"/>
      <c r="F143" s="64"/>
      <c r="G143" s="107"/>
      <c r="H143" s="60"/>
    </row>
    <row r="144" spans="1:8" ht="11.25" customHeight="1">
      <c r="A144" s="59"/>
      <c r="B144" s="60"/>
      <c r="C144" s="61"/>
      <c r="D144" s="62"/>
      <c r="E144" s="63"/>
      <c r="F144" s="64"/>
      <c r="G144" s="107"/>
      <c r="H144" s="60"/>
    </row>
    <row r="145" spans="1:8" ht="11.25" customHeight="1">
      <c r="A145" s="59"/>
      <c r="B145" s="60"/>
      <c r="C145" s="61"/>
      <c r="D145" s="62"/>
      <c r="E145" s="63"/>
      <c r="F145" s="64"/>
      <c r="G145" s="107"/>
      <c r="H145" s="60"/>
    </row>
    <row r="146" spans="1:8" ht="11.25" customHeight="1">
      <c r="A146" s="59"/>
      <c r="B146" s="60"/>
      <c r="C146" s="61"/>
      <c r="D146" s="62"/>
      <c r="E146" s="63"/>
      <c r="F146" s="64"/>
      <c r="G146" s="107"/>
      <c r="H146" s="60"/>
    </row>
    <row r="147" spans="1:8" ht="11.25" customHeight="1">
      <c r="A147" s="59"/>
      <c r="B147" s="60"/>
      <c r="C147" s="61"/>
      <c r="D147" s="62"/>
      <c r="E147" s="63"/>
      <c r="F147" s="64"/>
      <c r="G147" s="107"/>
      <c r="H147" s="60"/>
    </row>
    <row r="148" spans="1:8" ht="11.25" customHeight="1">
      <c r="A148" s="59"/>
      <c r="B148" s="60"/>
      <c r="C148" s="61"/>
      <c r="D148" s="62"/>
      <c r="E148" s="63"/>
      <c r="F148" s="64"/>
      <c r="G148" s="107"/>
      <c r="H148" s="60"/>
    </row>
    <row r="149" spans="1:8" ht="11.25" customHeight="1">
      <c r="A149" s="59"/>
      <c r="B149" s="60"/>
      <c r="C149" s="61"/>
      <c r="D149" s="62"/>
      <c r="E149" s="63"/>
      <c r="F149" s="64"/>
      <c r="G149" s="107"/>
      <c r="H149" s="60"/>
    </row>
    <row r="150" spans="1:8" ht="11.25" customHeight="1">
      <c r="A150" s="59"/>
      <c r="B150" s="60"/>
      <c r="C150" s="61"/>
      <c r="D150" s="62"/>
      <c r="E150" s="63"/>
      <c r="F150" s="64"/>
      <c r="G150" s="107"/>
      <c r="H150" s="60"/>
    </row>
    <row r="151" spans="1:8" ht="11.25" customHeight="1">
      <c r="A151" s="59"/>
      <c r="B151" s="60"/>
      <c r="C151" s="61"/>
      <c r="D151" s="62"/>
      <c r="E151" s="63"/>
      <c r="F151" s="64"/>
      <c r="G151" s="107"/>
      <c r="H151" s="60"/>
    </row>
    <row r="152" spans="1:8" ht="11.25" customHeight="1">
      <c r="A152" s="59"/>
      <c r="B152" s="60"/>
      <c r="C152" s="61"/>
      <c r="D152" s="62"/>
      <c r="E152" s="63"/>
      <c r="F152" s="64"/>
      <c r="G152" s="107"/>
      <c r="H152" s="60"/>
    </row>
    <row r="153" spans="1:8" ht="11.25" customHeight="1">
      <c r="A153" s="59"/>
      <c r="B153" s="60"/>
      <c r="C153" s="61"/>
      <c r="D153" s="62"/>
      <c r="E153" s="63"/>
      <c r="F153" s="64"/>
      <c r="G153" s="107"/>
      <c r="H153" s="60"/>
    </row>
    <row r="154" spans="1:8" ht="11.25" customHeight="1">
      <c r="A154" s="59"/>
      <c r="B154" s="60"/>
      <c r="C154" s="61"/>
      <c r="D154" s="62"/>
      <c r="E154" s="63"/>
      <c r="F154" s="64"/>
      <c r="G154" s="107"/>
      <c r="H154" s="60"/>
    </row>
    <row r="155" spans="1:8" ht="11.25" customHeight="1">
      <c r="A155" s="59"/>
      <c r="B155" s="60"/>
      <c r="C155" s="61"/>
      <c r="D155" s="62"/>
      <c r="E155" s="63"/>
      <c r="F155" s="64"/>
      <c r="G155" s="107"/>
      <c r="H155" s="60"/>
    </row>
    <row r="156" spans="1:8" ht="11.25" customHeight="1">
      <c r="A156" s="59"/>
      <c r="B156" s="60"/>
      <c r="C156" s="61"/>
      <c r="D156" s="62"/>
      <c r="E156" s="63"/>
      <c r="F156" s="64"/>
      <c r="G156" s="107"/>
      <c r="H156" s="60"/>
    </row>
    <row r="157" spans="1:8" ht="11.25" customHeight="1">
      <c r="A157" s="59"/>
      <c r="B157" s="60"/>
      <c r="C157" s="61"/>
      <c r="D157" s="62"/>
      <c r="E157" s="63"/>
      <c r="F157" s="64"/>
      <c r="G157" s="107"/>
      <c r="H157" s="60"/>
    </row>
    <row r="158" spans="1:8" ht="11.25" customHeight="1">
      <c r="A158" s="59"/>
      <c r="B158" s="60"/>
      <c r="C158" s="61"/>
      <c r="D158" s="62"/>
      <c r="E158" s="61"/>
      <c r="F158" s="64"/>
      <c r="G158" s="107"/>
      <c r="H158" s="60"/>
    </row>
    <row r="159" spans="1:8" ht="11.25" customHeight="1">
      <c r="A159" s="59"/>
      <c r="B159" s="70"/>
      <c r="C159" s="61"/>
      <c r="D159" s="62"/>
      <c r="E159" s="63"/>
      <c r="F159" s="64"/>
      <c r="G159" s="107"/>
      <c r="H159" s="60"/>
    </row>
    <row r="160" spans="1:8" ht="11.25" customHeight="1">
      <c r="A160" s="59"/>
      <c r="B160" s="70"/>
      <c r="C160" s="71"/>
      <c r="D160" s="72"/>
      <c r="E160" s="73"/>
      <c r="F160" s="58"/>
      <c r="G160" s="107"/>
      <c r="H160" s="60"/>
    </row>
    <row r="161" spans="1:8" ht="11.25" customHeight="1">
      <c r="A161" s="59"/>
      <c r="B161" s="70"/>
      <c r="C161" s="71"/>
      <c r="D161" s="72"/>
      <c r="E161" s="73"/>
      <c r="F161" s="58"/>
      <c r="G161" s="107"/>
      <c r="H161" s="60"/>
    </row>
    <row r="162" spans="1:8" ht="11.25" customHeight="1">
      <c r="A162" s="69"/>
      <c r="B162" s="70"/>
      <c r="C162" s="71"/>
      <c r="D162" s="72"/>
      <c r="E162" s="73"/>
      <c r="F162" s="58"/>
      <c r="G162" s="107"/>
      <c r="H162" s="60"/>
    </row>
    <row r="163" spans="1:8" ht="11.25" customHeight="1">
      <c r="A163" s="69"/>
      <c r="B163" s="70"/>
      <c r="C163" s="71"/>
      <c r="D163" s="72"/>
      <c r="E163" s="73"/>
      <c r="F163" s="58"/>
      <c r="G163" s="107"/>
      <c r="H163" s="60"/>
    </row>
    <row r="164" spans="1:8" ht="11.25" customHeight="1">
      <c r="A164" s="59"/>
      <c r="B164" s="60"/>
      <c r="C164" s="61"/>
      <c r="D164" s="62"/>
      <c r="E164" s="63"/>
      <c r="F164" s="64"/>
      <c r="G164" s="107"/>
      <c r="H164" s="60"/>
    </row>
    <row r="165" spans="1:8" ht="11.25" customHeight="1">
      <c r="A165" s="59"/>
      <c r="B165" s="60"/>
      <c r="C165" s="61"/>
      <c r="D165" s="62"/>
      <c r="E165" s="63"/>
      <c r="F165" s="64"/>
      <c r="G165" s="107"/>
      <c r="H165" s="60"/>
    </row>
    <row r="166" spans="1:8" ht="11.25" customHeight="1">
      <c r="A166" s="59"/>
      <c r="B166" s="70"/>
      <c r="C166" s="61"/>
      <c r="D166" s="62"/>
      <c r="E166" s="73"/>
      <c r="F166" s="58"/>
      <c r="G166" s="107"/>
      <c r="H166" s="60"/>
    </row>
    <row r="167" spans="1:8" ht="11.25" customHeight="1">
      <c r="A167" s="59"/>
      <c r="B167" s="70"/>
      <c r="C167" s="71"/>
      <c r="D167" s="72"/>
      <c r="E167" s="73"/>
      <c r="F167" s="58"/>
      <c r="G167" s="107"/>
      <c r="H167" s="60"/>
    </row>
    <row r="168" spans="1:8" ht="11.25" customHeight="1">
      <c r="A168" s="69"/>
      <c r="B168" s="60"/>
      <c r="C168" s="65"/>
      <c r="D168" s="66"/>
      <c r="E168" s="67"/>
      <c r="F168" s="68"/>
      <c r="G168" s="107"/>
      <c r="H168" s="60"/>
    </row>
    <row r="169" spans="1:8" ht="11.25" customHeight="1">
      <c r="A169" s="69"/>
      <c r="B169" s="70"/>
      <c r="C169" s="71"/>
      <c r="D169" s="72"/>
      <c r="E169" s="73"/>
      <c r="F169" s="58"/>
      <c r="G169" s="107"/>
      <c r="H169" s="60"/>
    </row>
    <row r="170" spans="1:8" ht="11.25" customHeight="1">
      <c r="A170" s="59"/>
      <c r="B170" s="70"/>
      <c r="C170" s="61"/>
      <c r="D170" s="62"/>
      <c r="E170" s="63"/>
      <c r="F170" s="64"/>
      <c r="G170" s="107"/>
      <c r="H170" s="63"/>
    </row>
    <row r="171" spans="1:8" ht="11.25" customHeight="1">
      <c r="A171" s="59"/>
      <c r="B171" s="104"/>
      <c r="C171" s="63"/>
      <c r="D171" s="64"/>
      <c r="E171" s="67"/>
      <c r="F171" s="68"/>
      <c r="G171" s="78"/>
      <c r="H171" s="63"/>
    </row>
    <row r="172" spans="1:8" ht="11.25" customHeight="1">
      <c r="A172" s="59"/>
      <c r="B172" s="104"/>
      <c r="C172" s="73"/>
      <c r="D172" s="58"/>
      <c r="E172" s="73"/>
      <c r="F172" s="58"/>
      <c r="G172" s="78"/>
      <c r="H172" s="63"/>
    </row>
    <row r="173" spans="1:8" ht="11.25" customHeight="1">
      <c r="A173" s="69"/>
      <c r="B173" s="104"/>
      <c r="C173" s="73"/>
      <c r="D173" s="58"/>
      <c r="E173" s="114"/>
      <c r="F173" s="89"/>
      <c r="G173" s="60"/>
      <c r="H173" s="78"/>
    </row>
    <row r="174" spans="1:8" ht="11.25" customHeight="1">
      <c r="A174" s="69"/>
      <c r="B174" s="104"/>
      <c r="C174" s="73"/>
      <c r="D174" s="58"/>
      <c r="E174" s="88"/>
      <c r="F174" s="89"/>
      <c r="G174" s="78"/>
      <c r="H174" s="63"/>
    </row>
    <row r="175" spans="1:8" ht="11.25" customHeight="1">
      <c r="A175" s="117"/>
      <c r="B175" s="130"/>
      <c r="C175" s="131"/>
      <c r="D175" s="132"/>
      <c r="E175" s="133"/>
      <c r="F175" s="134"/>
      <c r="G175" s="108"/>
      <c r="H175" s="105"/>
    </row>
    <row r="176" spans="1:8" ht="11.25" customHeight="1">
      <c r="A176" s="117"/>
      <c r="B176" s="106"/>
      <c r="C176" s="131"/>
      <c r="D176" s="132"/>
      <c r="E176" s="115"/>
      <c r="F176" s="116"/>
      <c r="G176" s="109"/>
      <c r="H176" s="110"/>
    </row>
    <row r="177" spans="1:8" ht="11.25" customHeight="1">
      <c r="A177" s="59"/>
      <c r="B177" s="105"/>
      <c r="C177" s="67"/>
      <c r="D177" s="68"/>
      <c r="E177" s="135"/>
      <c r="F177" s="127"/>
      <c r="G177" s="8"/>
      <c r="H177" s="111"/>
    </row>
    <row r="178" spans="1:8" ht="11.25" customHeight="1">
      <c r="A178" s="98"/>
      <c r="B178" s="118"/>
      <c r="C178" s="119"/>
      <c r="D178" s="120"/>
      <c r="E178" s="118"/>
      <c r="F178" s="136"/>
      <c r="G178" s="120"/>
      <c r="H178" s="121"/>
    </row>
    <row r="179" spans="1:8" ht="11.25" customHeight="1">
      <c r="A179" s="98"/>
      <c r="B179" s="125"/>
      <c r="C179" s="141"/>
      <c r="D179" s="123"/>
      <c r="E179" s="142"/>
      <c r="F179" s="124"/>
      <c r="G179" s="112"/>
      <c r="H179" s="113"/>
    </row>
    <row r="180" spans="1:8" ht="11.25" customHeight="1">
      <c r="A180" s="59"/>
      <c r="B180" s="143"/>
      <c r="C180" s="129"/>
      <c r="D180" s="144"/>
      <c r="E180" s="143"/>
      <c r="F180" s="129"/>
      <c r="G180" s="145"/>
      <c r="H180" s="146"/>
    </row>
    <row r="181" spans="1:8" ht="11.25" customHeight="1">
      <c r="A181" s="59"/>
      <c r="B181" s="137"/>
      <c r="C181" s="138"/>
      <c r="D181" s="139"/>
      <c r="E181" s="83"/>
      <c r="F181" s="79"/>
      <c r="G181" s="107"/>
      <c r="H181" s="140"/>
    </row>
    <row r="182" spans="1:8" ht="11.25" customHeight="1">
      <c r="A182" s="59"/>
      <c r="B182" s="70"/>
      <c r="C182" s="126"/>
      <c r="D182" s="72"/>
      <c r="E182" s="73"/>
      <c r="F182" s="88"/>
      <c r="G182" s="122"/>
      <c r="H182" s="128"/>
    </row>
    <row r="183" spans="1:8" ht="11.25" customHeight="1">
      <c r="A183" s="59"/>
      <c r="B183" s="70"/>
      <c r="C183" s="126"/>
      <c r="D183" s="72"/>
      <c r="E183" s="73"/>
      <c r="F183" s="88"/>
      <c r="G183" s="122"/>
      <c r="H183" s="128"/>
    </row>
    <row r="184" spans="1:8" ht="11.25" customHeight="1">
      <c r="A184" s="59"/>
      <c r="B184" s="60"/>
      <c r="C184" s="61"/>
      <c r="D184" s="62"/>
      <c r="E184" s="63"/>
      <c r="F184" s="64"/>
      <c r="G184" s="53"/>
      <c r="H184" s="52"/>
    </row>
    <row r="185" spans="1:8" ht="11.25" customHeight="1">
      <c r="A185" s="59"/>
      <c r="B185" s="60"/>
      <c r="C185" s="61"/>
      <c r="D185" s="62"/>
      <c r="E185" s="63"/>
      <c r="F185" s="64"/>
      <c r="G185" s="53"/>
      <c r="H185" s="52"/>
    </row>
    <row r="186" spans="1:8" ht="11.25" customHeight="1">
      <c r="A186" s="59"/>
      <c r="B186" s="60"/>
      <c r="C186" s="61"/>
      <c r="D186" s="62"/>
      <c r="E186" s="63"/>
      <c r="F186" s="64"/>
      <c r="G186" s="53"/>
      <c r="H186" s="52"/>
    </row>
    <row r="187" spans="1:8" ht="11.25" customHeight="1">
      <c r="A187" s="59"/>
      <c r="B187" s="60"/>
      <c r="C187" s="61"/>
      <c r="D187" s="62"/>
      <c r="E187" s="63"/>
      <c r="F187" s="64"/>
      <c r="G187" s="53"/>
      <c r="H187" s="52"/>
    </row>
    <row r="188" spans="1:8" ht="11.25" customHeight="1">
      <c r="A188" s="59"/>
      <c r="B188" s="60"/>
      <c r="C188" s="61"/>
      <c r="D188" s="62"/>
      <c r="E188" s="63"/>
      <c r="F188" s="64"/>
      <c r="G188" s="53"/>
      <c r="H188" s="52"/>
    </row>
    <row r="189" spans="1:8" ht="11.25" customHeight="1">
      <c r="A189" s="59"/>
      <c r="B189" s="60"/>
      <c r="C189" s="61"/>
      <c r="D189" s="62"/>
      <c r="E189" s="63"/>
      <c r="F189" s="64"/>
      <c r="G189" s="53"/>
      <c r="H189" s="52"/>
    </row>
    <row r="190" spans="1:8" ht="11.25" customHeight="1">
      <c r="A190" s="59"/>
      <c r="B190" s="60"/>
      <c r="C190" s="61"/>
      <c r="D190" s="62"/>
      <c r="E190" s="63"/>
      <c r="F190" s="64"/>
      <c r="G190" s="53"/>
      <c r="H190" s="52"/>
    </row>
    <row r="191" spans="1:8" ht="11.25" customHeight="1">
      <c r="A191" s="59"/>
      <c r="B191" s="60"/>
      <c r="C191" s="61"/>
      <c r="D191" s="62"/>
      <c r="E191" s="63"/>
      <c r="F191" s="64"/>
      <c r="G191" s="53"/>
      <c r="H191" s="52"/>
    </row>
    <row r="192" spans="1:8" ht="11.25" customHeight="1">
      <c r="A192" s="59"/>
      <c r="B192" s="60"/>
      <c r="C192" s="61"/>
      <c r="D192" s="62"/>
      <c r="E192" s="63"/>
      <c r="F192" s="64"/>
      <c r="G192" s="53"/>
      <c r="H192" s="52"/>
    </row>
    <row r="193" spans="1:8" ht="11.25" customHeight="1">
      <c r="A193" s="59"/>
      <c r="B193" s="60"/>
      <c r="C193" s="61"/>
      <c r="D193" s="62"/>
      <c r="E193" s="63"/>
      <c r="F193" s="64"/>
      <c r="G193" s="53"/>
      <c r="H193" s="52"/>
    </row>
    <row r="194" spans="1:8" ht="11.25" customHeight="1">
      <c r="A194" s="59"/>
      <c r="B194" s="60"/>
      <c r="C194" s="61"/>
      <c r="D194" s="62"/>
      <c r="E194" s="63"/>
      <c r="F194" s="64"/>
      <c r="G194" s="53"/>
      <c r="H194" s="52"/>
    </row>
    <row r="195" spans="1:8" ht="11.25" customHeight="1">
      <c r="A195" s="59"/>
      <c r="B195" s="60"/>
      <c r="C195" s="61"/>
      <c r="D195" s="62"/>
      <c r="E195" s="63"/>
      <c r="F195" s="64"/>
      <c r="G195" s="53"/>
      <c r="H195" s="52"/>
    </row>
    <row r="196" spans="1:8" ht="11.25" customHeight="1">
      <c r="A196" s="59"/>
      <c r="B196" s="60"/>
      <c r="C196" s="61"/>
      <c r="D196" s="62"/>
      <c r="E196" s="63"/>
      <c r="F196" s="64"/>
      <c r="G196" s="53"/>
      <c r="H196" s="52"/>
    </row>
    <row r="197" spans="1:8" ht="11.25" customHeight="1">
      <c r="A197" s="59"/>
      <c r="B197" s="60"/>
      <c r="C197" s="61"/>
      <c r="D197" s="62"/>
      <c r="E197" s="63"/>
      <c r="F197" s="64"/>
      <c r="G197" s="53"/>
      <c r="H197" s="52"/>
    </row>
    <row r="198" spans="1:8" ht="11.25" customHeight="1">
      <c r="A198" s="59"/>
      <c r="B198" s="60"/>
      <c r="C198" s="61"/>
      <c r="D198" s="62"/>
      <c r="E198" s="63"/>
      <c r="F198" s="64"/>
      <c r="G198" s="53"/>
      <c r="H198" s="52"/>
    </row>
    <row r="199" spans="1:8" ht="11.25" customHeight="1">
      <c r="A199" s="59"/>
      <c r="B199" s="60"/>
      <c r="C199" s="61"/>
      <c r="D199" s="62"/>
      <c r="E199" s="63"/>
      <c r="F199" s="64"/>
      <c r="G199" s="53"/>
      <c r="H199" s="52"/>
    </row>
    <row r="200" spans="1:8" ht="11.25" customHeight="1">
      <c r="A200" s="59"/>
      <c r="B200" s="60"/>
      <c r="C200" s="61"/>
      <c r="D200" s="62"/>
      <c r="E200" s="63"/>
      <c r="F200" s="64"/>
      <c r="G200" s="53"/>
      <c r="H200" s="52"/>
    </row>
    <row r="201" spans="1:8" ht="11.25" customHeight="1">
      <c r="A201" s="59"/>
      <c r="B201" s="60"/>
      <c r="C201" s="61"/>
      <c r="D201" s="62"/>
      <c r="E201" s="63"/>
      <c r="F201" s="64"/>
      <c r="G201" s="53"/>
      <c r="H201" s="52"/>
    </row>
    <row r="202" spans="1:8" ht="11.25" customHeight="1">
      <c r="A202" s="59"/>
      <c r="B202" s="60"/>
      <c r="C202" s="61"/>
      <c r="D202" s="62"/>
      <c r="E202" s="63"/>
      <c r="F202" s="64"/>
      <c r="G202" s="53"/>
      <c r="H202" s="52"/>
    </row>
    <row r="203" spans="1:8" ht="11.25" customHeight="1">
      <c r="A203" s="59"/>
      <c r="B203" s="60"/>
      <c r="C203" s="61"/>
      <c r="D203" s="62"/>
      <c r="E203" s="63"/>
      <c r="F203" s="64"/>
      <c r="G203" s="53"/>
      <c r="H203" s="52"/>
    </row>
    <row r="204" spans="1:8" ht="11.25" customHeight="1">
      <c r="A204" s="59"/>
      <c r="B204" s="60"/>
      <c r="C204" s="61"/>
      <c r="D204" s="62"/>
      <c r="E204" s="63"/>
      <c r="F204" s="64"/>
      <c r="G204" s="53"/>
      <c r="H204" s="52"/>
    </row>
    <row r="205" spans="1:8" ht="11.25" customHeight="1">
      <c r="A205" s="59"/>
      <c r="B205" s="60"/>
      <c r="C205" s="61"/>
      <c r="D205" s="62"/>
      <c r="E205" s="63"/>
      <c r="F205" s="64"/>
      <c r="G205" s="53"/>
      <c r="H205" s="52"/>
    </row>
    <row r="206" spans="1:8" ht="11.25" customHeight="1">
      <c r="A206" s="59"/>
      <c r="B206" s="60"/>
      <c r="C206" s="61"/>
      <c r="D206" s="62"/>
      <c r="E206" s="63"/>
      <c r="F206" s="64"/>
      <c r="G206" s="53"/>
      <c r="H206" s="52"/>
    </row>
    <row r="207" spans="1:8" ht="11.25" customHeight="1">
      <c r="A207" s="59"/>
      <c r="B207" s="60"/>
      <c r="C207" s="61"/>
      <c r="D207" s="62"/>
      <c r="E207" s="63"/>
      <c r="F207" s="64"/>
      <c r="G207" s="53"/>
      <c r="H207" s="52"/>
    </row>
    <row r="208" spans="1:8" ht="11.25" customHeight="1">
      <c r="A208" s="59"/>
      <c r="B208" s="60"/>
      <c r="C208" s="61"/>
      <c r="D208" s="62"/>
      <c r="E208" s="63"/>
      <c r="F208" s="64"/>
      <c r="G208" s="53"/>
      <c r="H208" s="52"/>
    </row>
    <row r="209" spans="1:8" ht="11.25" customHeight="1">
      <c r="A209" s="59"/>
      <c r="B209" s="60"/>
      <c r="C209" s="61"/>
      <c r="D209" s="62"/>
      <c r="E209" s="63"/>
      <c r="F209" s="64"/>
      <c r="G209" s="53"/>
      <c r="H209" s="52"/>
    </row>
    <row r="210" spans="1:8" ht="11.25" customHeight="1">
      <c r="A210" s="59"/>
      <c r="B210" s="60"/>
      <c r="C210" s="61"/>
      <c r="D210" s="62"/>
      <c r="E210" s="63"/>
      <c r="F210" s="64"/>
      <c r="G210" s="53"/>
      <c r="H210" s="52"/>
    </row>
    <row r="211" spans="1:8" ht="11.25" customHeight="1">
      <c r="A211" s="59"/>
      <c r="B211" s="60"/>
      <c r="C211" s="61"/>
      <c r="D211" s="62"/>
      <c r="E211" s="63"/>
      <c r="F211" s="64"/>
      <c r="G211" s="53"/>
      <c r="H211" s="52"/>
    </row>
    <row r="212" spans="1:8" ht="11.25" customHeight="1">
      <c r="A212" s="59"/>
      <c r="B212" s="60"/>
      <c r="C212" s="61"/>
      <c r="D212" s="62"/>
      <c r="E212" s="63"/>
      <c r="F212" s="64"/>
      <c r="G212" s="53"/>
      <c r="H212" s="52"/>
    </row>
    <row r="213" spans="1:8" ht="11.25" customHeight="1">
      <c r="A213" s="59"/>
      <c r="B213" s="60"/>
      <c r="C213" s="61"/>
      <c r="D213" s="62"/>
      <c r="E213" s="63"/>
      <c r="F213" s="64"/>
      <c r="G213" s="53"/>
      <c r="H213" s="52"/>
    </row>
    <row r="214" spans="1:8" ht="11.25" customHeight="1">
      <c r="A214" s="59"/>
      <c r="B214" s="60"/>
      <c r="C214" s="61"/>
      <c r="D214" s="62"/>
      <c r="E214" s="63"/>
      <c r="F214" s="64"/>
      <c r="G214" s="53"/>
      <c r="H214" s="52"/>
    </row>
    <row r="215" spans="1:8" ht="11.25" customHeight="1">
      <c r="A215" s="59"/>
      <c r="B215" s="60"/>
      <c r="C215" s="61"/>
      <c r="D215" s="62"/>
      <c r="E215" s="63"/>
      <c r="F215" s="64"/>
      <c r="G215" s="53"/>
      <c r="H215" s="52"/>
    </row>
    <row r="216" spans="1:8" ht="11.25" customHeight="1">
      <c r="A216" s="59"/>
      <c r="B216" s="60"/>
      <c r="C216" s="61"/>
      <c r="D216" s="62"/>
      <c r="E216" s="63"/>
      <c r="F216" s="64"/>
      <c r="G216" s="53"/>
      <c r="H216" s="52"/>
    </row>
    <row r="217" spans="1:8" ht="11.25" customHeight="1">
      <c r="A217" s="59"/>
      <c r="B217" s="60"/>
      <c r="C217" s="61"/>
      <c r="D217" s="62"/>
      <c r="E217" s="63"/>
      <c r="F217" s="64"/>
      <c r="G217" s="53"/>
      <c r="H217" s="52"/>
    </row>
    <row r="218" spans="1:8" ht="11.25" customHeight="1">
      <c r="A218" s="59"/>
      <c r="B218" s="60"/>
      <c r="C218" s="61"/>
      <c r="D218" s="62"/>
      <c r="E218" s="63"/>
      <c r="F218" s="64"/>
      <c r="G218" s="53"/>
      <c r="H218" s="52"/>
    </row>
    <row r="219" spans="1:8" ht="11.25" customHeight="1">
      <c r="A219" s="59"/>
      <c r="B219" s="60"/>
      <c r="C219" s="61"/>
      <c r="D219" s="62"/>
      <c r="E219" s="63"/>
      <c r="F219" s="64"/>
      <c r="G219" s="53"/>
      <c r="H219" s="52"/>
    </row>
    <row r="220" spans="1:8" ht="11.25" customHeight="1">
      <c r="A220" s="59"/>
      <c r="B220" s="60"/>
      <c r="C220" s="65"/>
      <c r="D220" s="66"/>
      <c r="E220" s="67"/>
      <c r="F220" s="68"/>
      <c r="G220" s="53"/>
      <c r="H220" s="52"/>
    </row>
    <row r="221" spans="1:8" ht="11.25" customHeight="1">
      <c r="A221" s="59"/>
      <c r="B221" s="60"/>
      <c r="C221" s="65"/>
      <c r="D221" s="66"/>
      <c r="E221" s="65"/>
      <c r="F221" s="68"/>
      <c r="G221" s="53"/>
      <c r="H221" s="52"/>
    </row>
    <row r="222" spans="1:8" ht="11.25" customHeight="1">
      <c r="A222" s="69"/>
      <c r="B222" s="70"/>
      <c r="C222" s="71"/>
      <c r="D222" s="72"/>
      <c r="E222" s="73"/>
      <c r="F222" s="58"/>
      <c r="G222" s="53"/>
      <c r="H222" s="52"/>
    </row>
    <row r="223" spans="1:8" ht="11.25" customHeight="1">
      <c r="A223" s="59"/>
      <c r="B223" s="60"/>
      <c r="C223" s="61"/>
      <c r="D223" s="62"/>
      <c r="E223" s="63"/>
      <c r="F223" s="64"/>
      <c r="G223" s="53"/>
      <c r="H223" s="52"/>
    </row>
    <row r="224" spans="1:8" ht="11.25" customHeight="1">
      <c r="A224" s="59"/>
      <c r="B224" s="60"/>
      <c r="C224" s="61"/>
      <c r="D224" s="62"/>
      <c r="E224" s="63"/>
      <c r="F224" s="64"/>
      <c r="G224" s="53"/>
      <c r="H224" s="52"/>
    </row>
    <row r="225" spans="1:8" ht="11.25" customHeight="1">
      <c r="A225" s="59"/>
      <c r="B225" s="60"/>
      <c r="C225" s="61"/>
      <c r="D225" s="62"/>
      <c r="E225" s="67"/>
      <c r="F225" s="68"/>
      <c r="G225" s="53"/>
      <c r="H225" s="52"/>
    </row>
    <row r="226" spans="1:8" ht="11.25" customHeight="1">
      <c r="A226" s="59"/>
      <c r="B226" s="60"/>
      <c r="C226" s="65"/>
      <c r="D226" s="66"/>
      <c r="E226" s="67"/>
      <c r="F226" s="68"/>
      <c r="G226" s="53"/>
      <c r="H226" s="52"/>
    </row>
    <row r="227" spans="1:8" ht="11.25" customHeight="1">
      <c r="A227" s="59"/>
      <c r="B227" s="60"/>
      <c r="C227" s="65"/>
      <c r="D227" s="66"/>
      <c r="E227" s="67"/>
      <c r="F227" s="68"/>
      <c r="G227" s="53"/>
      <c r="H227" s="52"/>
    </row>
    <row r="228" spans="1:8" ht="11.25" customHeight="1">
      <c r="A228" s="59"/>
      <c r="B228" s="60"/>
      <c r="C228" s="71"/>
      <c r="D228" s="72"/>
      <c r="E228" s="73"/>
      <c r="F228" s="58"/>
      <c r="G228" s="53"/>
      <c r="H228" s="52"/>
    </row>
    <row r="229" spans="1:8" ht="11.25" customHeight="1">
      <c r="A229" s="59"/>
      <c r="B229" s="60"/>
      <c r="C229" s="61"/>
      <c r="D229" s="62"/>
      <c r="E229" s="63"/>
      <c r="F229" s="64"/>
      <c r="G229" s="53"/>
      <c r="H229" s="52"/>
    </row>
    <row r="230" spans="1:8" ht="11.25" customHeight="1">
      <c r="A230" s="59"/>
      <c r="B230" s="60"/>
      <c r="C230" s="61"/>
      <c r="D230" s="62"/>
      <c r="E230" s="67"/>
      <c r="F230" s="68"/>
      <c r="G230" s="53"/>
      <c r="H230" s="52"/>
    </row>
    <row r="231" spans="1:8" ht="11.25" customHeight="1">
      <c r="A231" s="59"/>
      <c r="B231" s="60"/>
      <c r="C231" s="65"/>
      <c r="D231" s="66"/>
      <c r="E231" s="67"/>
      <c r="F231" s="68"/>
      <c r="G231" s="53"/>
      <c r="H231" s="52"/>
    </row>
    <row r="232" spans="1:8" ht="11.25" customHeight="1">
      <c r="A232" s="59"/>
      <c r="B232" s="60"/>
      <c r="C232" s="65"/>
      <c r="D232" s="66"/>
      <c r="E232" s="74"/>
      <c r="F232" s="75"/>
      <c r="G232" s="53"/>
      <c r="H232" s="52"/>
    </row>
    <row r="233" spans="1:8" ht="11.25" customHeight="1">
      <c r="A233" s="69"/>
      <c r="B233" s="70"/>
      <c r="C233" s="71"/>
      <c r="D233" s="72"/>
      <c r="E233" s="73"/>
      <c r="F233" s="58"/>
      <c r="G233" s="76"/>
      <c r="H233" s="77"/>
    </row>
    <row r="234" spans="1:8" ht="11.25" customHeight="1">
      <c r="A234" s="59"/>
      <c r="B234" s="78"/>
      <c r="C234" s="63"/>
      <c r="D234" s="64"/>
      <c r="E234" s="79"/>
      <c r="F234" s="80"/>
      <c r="G234" s="81"/>
      <c r="H234" s="77"/>
    </row>
    <row r="235" spans="1:8" ht="11.25" customHeight="1">
      <c r="A235" s="59"/>
      <c r="B235" s="78"/>
      <c r="C235" s="63"/>
      <c r="D235" s="64"/>
      <c r="E235" s="74"/>
      <c r="F235" s="75"/>
      <c r="G235" s="81"/>
      <c r="H235" s="77"/>
    </row>
    <row r="236" spans="1:8" ht="11.25" customHeight="1">
      <c r="A236" s="59"/>
      <c r="B236" s="78"/>
      <c r="C236" s="67"/>
      <c r="D236" s="68"/>
      <c r="E236" s="82"/>
      <c r="F236" s="68"/>
      <c r="G236" s="6"/>
      <c r="H236" s="78"/>
    </row>
    <row r="237" spans="1:8" ht="11.25" customHeight="1">
      <c r="A237" s="59"/>
      <c r="B237" s="78"/>
      <c r="C237" s="67"/>
      <c r="D237" s="68"/>
      <c r="E237" s="74"/>
      <c r="F237" s="68"/>
      <c r="G237" s="81"/>
      <c r="H237" s="77"/>
    </row>
    <row r="238" spans="1:8" ht="11.25" customHeight="1">
      <c r="A238" s="59"/>
      <c r="B238" s="83"/>
      <c r="C238" s="74"/>
      <c r="D238" s="80"/>
      <c r="E238" s="84"/>
      <c r="F238" s="79"/>
      <c r="G238" s="85"/>
      <c r="H238" s="86"/>
    </row>
    <row r="239" spans="1:8" ht="11.25" customHeight="1">
      <c r="A239" s="69"/>
      <c r="B239" s="87"/>
      <c r="C239" s="88"/>
      <c r="D239" s="89"/>
      <c r="E239" s="87"/>
      <c r="F239" s="88"/>
      <c r="G239" s="90"/>
      <c r="H239" s="91"/>
    </row>
    <row r="240" spans="1:8" ht="11.25" customHeight="1">
      <c r="A240" s="54"/>
      <c r="B240" s="92"/>
      <c r="C240" s="93"/>
      <c r="D240" s="80"/>
      <c r="E240" s="94"/>
      <c r="F240" s="95"/>
      <c r="G240" s="96"/>
      <c r="H240" s="97"/>
    </row>
    <row r="241" spans="1:8" ht="11.25" customHeight="1">
      <c r="A241" s="99"/>
      <c r="B241" s="100"/>
      <c r="C241" s="101"/>
      <c r="D241" s="102"/>
      <c r="E241" s="101"/>
      <c r="F241" s="102"/>
      <c r="G241" s="102"/>
      <c r="H241" s="103"/>
    </row>
    <row r="242" spans="1:8" ht="11.25" customHeight="1">
      <c r="A242" s="99"/>
      <c r="B242" s="100"/>
      <c r="C242" s="101"/>
      <c r="D242" s="102"/>
      <c r="E242" s="101"/>
      <c r="F242" s="102"/>
      <c r="G242" s="102"/>
      <c r="H242" s="103"/>
    </row>
  </sheetData>
  <sheetProtection/>
  <mergeCells count="1">
    <mergeCell ref="C7:D7"/>
  </mergeCells>
  <printOptions/>
  <pageMargins left="0.67" right="0.2" top="0.25" bottom="0.25" header="0.34" footer="0.3"/>
  <pageSetup horizontalDpi="600" verticalDpi="600" orientation="portrait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user</cp:lastModifiedBy>
  <cp:lastPrinted>2024-06-08T08:30:37Z</cp:lastPrinted>
  <dcterms:created xsi:type="dcterms:W3CDTF">2017-09-24T04:46:07Z</dcterms:created>
  <dcterms:modified xsi:type="dcterms:W3CDTF">2024-06-08T08:31:00Z</dcterms:modified>
  <cp:category/>
  <cp:version/>
  <cp:contentType/>
  <cp:contentStatus/>
</cp:coreProperties>
</file>