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0" windowWidth="15480" windowHeight="8130" activeTab="0"/>
  </bookViews>
  <sheets>
    <sheet name="uptodate sale27" sheetId="1" r:id="rId1"/>
    <sheet name="auction avg27" sheetId="2" r:id="rId2"/>
    <sheet name="bp27" sheetId="3" r:id="rId3"/>
    <sheet name="bp26" sheetId="4" r:id="rId4"/>
    <sheet name="pblbp1-25" sheetId="5" r:id="rId5"/>
    <sheet name="bp25" sheetId="6" r:id="rId6"/>
    <sheet name="bp24" sheetId="7" r:id="rId7"/>
    <sheet name="auction avg 12(Sreemongal)" sheetId="8" r:id="rId8"/>
    <sheet name="bp12(sreemongal)" sheetId="9" r:id="rId9"/>
    <sheet name="uptodate sale23" sheetId="10" r:id="rId10"/>
    <sheet name="auction avg 23" sheetId="11" r:id="rId11"/>
    <sheet name="bp23" sheetId="12" r:id="rId12"/>
    <sheet name="bp22" sheetId="13" r:id="rId13"/>
    <sheet name="bp21" sheetId="14" r:id="rId14"/>
    <sheet name="bp20" sheetId="15" r:id="rId15"/>
    <sheet name="bp16to20" sheetId="16" r:id="rId16"/>
    <sheet name="bp19" sheetId="17" r:id="rId17"/>
    <sheet name="bp18" sheetId="18" r:id="rId18"/>
    <sheet name="bp17" sheetId="19" r:id="rId19"/>
    <sheet name="bp16" sheetId="20" r:id="rId20"/>
    <sheet name="bp11to15" sheetId="21" r:id="rId21"/>
    <sheet name="bp15" sheetId="22" r:id="rId22"/>
    <sheet name="bp08srimongal" sheetId="23" r:id="rId23"/>
    <sheet name="bp14" sheetId="24" r:id="rId24"/>
    <sheet name="bp12" sheetId="25" r:id="rId25"/>
    <sheet name="bp11" sheetId="26" r:id="rId26"/>
    <sheet name="bp10" sheetId="27" r:id="rId27"/>
    <sheet name="bp06to10" sheetId="28" r:id="rId28"/>
    <sheet name="bp09" sheetId="29" r:id="rId29"/>
    <sheet name="bp08" sheetId="30" r:id="rId30"/>
    <sheet name="bp07" sheetId="31" r:id="rId31"/>
    <sheet name="bp04(Sreemongal" sheetId="32" r:id="rId32"/>
    <sheet name="bp06" sheetId="33" r:id="rId33"/>
    <sheet name="bp01to05" sheetId="34" r:id="rId34"/>
    <sheet name="bp05" sheetId="35" r:id="rId35"/>
    <sheet name="bp04" sheetId="36" r:id="rId36"/>
    <sheet name="bp03" sheetId="37" r:id="rId37"/>
    <sheet name="bp02" sheetId="38" r:id="rId38"/>
    <sheet name="bp01" sheetId="39" r:id="rId39"/>
  </sheets>
  <externalReferences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<sst xmlns="http://schemas.openxmlformats.org/spreadsheetml/2006/main" count="4269" uniqueCount="1419">
  <si>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</si>
  <si>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</si>
  <si>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</si>
  <si>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</si>
  <si>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</si>
  <si>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</si>
  <si>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</si>
  <si>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</si>
  <si>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</si>
  <si>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</si>
  <si>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</si>
  <si>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</si>
  <si>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</si>
  <si>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</si>
  <si>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</si>
  <si>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</si>
  <si>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</si>
  <si>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</si>
  <si>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</si>
  <si>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</si>
  <si>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</si>
  <si>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</si>
  <si>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</si>
  <si>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</si>
  <si>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</si>
  <si>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</si>
  <si>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</si>
  <si>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</si>
  <si>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</si>
  <si>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</si>
  <si>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</si>
  <si>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</si>
  <si>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</si>
  <si>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</si>
  <si>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</si>
  <si>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</si>
  <si>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</si>
  <si>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</si>
  <si>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</si>
  <si>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</si>
  <si>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</si>
  <si>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</si>
  <si>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</si>
  <si>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</si>
  <si>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</si>
  <si>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</si>
  <si>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</si>
  <si>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</si>
  <si>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</si>
  <si>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</si>
  <si>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</si>
  <si>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</si>
  <si>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</si>
  <si>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</si>
  <si>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</si>
  <si>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</si>
  <si>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</si>
  <si>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</si>
  <si>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</si>
  <si>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</si>
  <si>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</si>
  <si>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</si>
  <si>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</si>
  <si>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</si>
  <si>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</si>
  <si>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</si>
  <si>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</si>
  <si>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</si>
  <si>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</si>
  <si>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</si>
  <si>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</si>
  <si>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</si>
  <si>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</si>
  <si>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</si>
  <si>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</si>
  <si>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</si>
  <si>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</si>
  <si>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</si>
  <si>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</si>
  <si>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</si>
  <si>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</si>
  <si>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</si>
  <si>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</si>
  <si>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</si>
  <si>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</si>
  <si>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</si>
  <si>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</si>
  <si>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</si>
  <si>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</si>
  <si>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</si>
  <si>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</si>
  <si>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</si>
  <si>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</si>
  <si>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</si>
  <si>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</si>
  <si>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</si>
  <si>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</si>
  <si>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</si>
  <si>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</si>
  <si>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</si>
  <si>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</si>
  <si>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</si>
  <si>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</si>
  <si>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</si>
  <si>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</si>
  <si>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</si>
  <si>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</si>
  <si>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</si>
  <si>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</si>
  <si>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</si>
  <si>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</si>
  <si>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</si>
  <si>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</si>
  <si>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</si>
  <si>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</si>
  <si>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</si>
  <si>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</si>
  <si>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</si>
  <si>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</si>
  <si>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</si>
  <si>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</si>
  <si>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</si>
  <si>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</si>
  <si>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</si>
  <si>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</si>
  <si>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</si>
  <si>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</si>
  <si>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</si>
  <si>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</si>
  <si>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</si>
  <si>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</si>
  <si>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</si>
  <si>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</si>
  <si>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</si>
  <si>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</si>
  <si>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</si>
  <si>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</si>
  <si>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</si>
  <si>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</si>
  <si>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</si>
  <si>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</si>
  <si>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</si>
  <si>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</si>
  <si>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</si>
  <si>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</si>
  <si>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</si>
  <si>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</si>
  <si>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</si>
  <si>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</si>
  <si>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</si>
  <si>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</si>
  <si>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</si>
  <si>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</si>
  <si>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</si>
  <si>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</si>
  <si>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</si>
  <si>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</si>
  <si>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</si>
  <si>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</si>
  <si>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</si>
  <si>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</si>
  <si>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</si>
  <si>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</si>
  <si>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</si>
  <si>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</si>
  <si>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</si>
  <si>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</si>
  <si>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</si>
  <si>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</si>
  <si>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</si>
  <si>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</si>
  <si>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</si>
  <si>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</si>
  <si>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</si>
  <si>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</si>
  <si>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</si>
  <si>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</si>
  <si>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</si>
  <si>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</si>
  <si>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</si>
  <si>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</si>
  <si>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</si>
  <si>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</si>
  <si>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</si>
  <si>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</si>
  <si>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</si>
  <si>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</si>
  <si>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</si>
  <si>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</si>
  <si>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</si>
  <si>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</si>
  <si>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</si>
  <si>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</si>
  <si>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</si>
  <si>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</si>
  <si>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</si>
  <si>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</si>
  <si>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</si>
  <si>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</si>
  <si>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</si>
  <si>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</si>
  <si>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</si>
  <si>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</si>
  <si>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</si>
  <si>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</si>
  <si>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</si>
  <si>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</si>
  <si>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</si>
  <si>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</si>
  <si>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</si>
  <si>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</si>
  <si>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</si>
  <si>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</si>
  <si>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</si>
  <si>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</si>
  <si>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</si>
  <si>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</si>
  <si>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</si>
  <si>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</si>
  <si>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</si>
  <si>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</si>
  <si>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</si>
  <si>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</si>
  <si>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</si>
  <si>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</si>
  <si>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</si>
  <si>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</si>
  <si>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</si>
  <si>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</si>
  <si>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</si>
  <si>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</si>
  <si>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</si>
  <si>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</si>
  <si>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</si>
  <si>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</si>
  <si>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</si>
  <si>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</si>
  <si>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</si>
  <si>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</si>
  <si>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</si>
  <si>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</si>
  <si>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</si>
  <si>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</si>
  <si>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</si>
  <si>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</si>
  <si>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</si>
  <si>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</si>
  <si>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</si>
  <si>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</si>
  <si>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</si>
  <si>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</si>
  <si>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</si>
  <si>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</si>
  <si>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</si>
  <si>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</si>
  <si>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</si>
  <si>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</si>
  <si>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</si>
  <si>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</si>
  <si>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</si>
  <si>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</si>
  <si>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</si>
  <si>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</si>
  <si>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</si>
  <si>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</si>
  <si>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</si>
  <si>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</si>
  <si>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</si>
  <si>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</si>
  <si>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</si>
  <si>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</si>
  <si>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</si>
  <si>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</si>
  <si>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</si>
  <si>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</si>
  <si>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</si>
  <si>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</si>
  <si>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</si>
  <si>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</si>
  <si>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</si>
  <si>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</si>
  <si>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</si>
  <si>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</si>
  <si>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</si>
  <si>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</si>
  <si>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</si>
  <si>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</si>
  <si>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</si>
  <si>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</si>
  <si>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</si>
  <si>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</si>
  <si>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</si>
  <si>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</si>
  <si>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</si>
  <si>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</si>
  <si>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</si>
  <si>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</si>
  <si>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</si>
  <si>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</si>
  <si>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</si>
  <si>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</si>
  <si>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</si>
  <si>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</si>
  <si>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</si>
  <si>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</si>
  <si>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</si>
  <si>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</si>
  <si>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</si>
  <si>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</si>
  <si>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</si>
  <si>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</si>
  <si>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</si>
  <si>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</si>
  <si>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</si>
  <si>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</si>
  <si>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</si>
  <si>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</si>
  <si>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</si>
  <si>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</si>
  <si>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</si>
  <si>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</si>
  <si>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</si>
  <si>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</si>
  <si>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</si>
  <si>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</si>
  <si>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</si>
  <si>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</si>
  <si>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</si>
  <si>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</si>
  <si>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</si>
  <si>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</si>
  <si>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</si>
  <si>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</si>
  <si>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</si>
  <si>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</si>
  <si>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</si>
  <si>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</si>
  <si>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</si>
  <si>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</si>
  <si>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</si>
  <si>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</si>
  <si>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</si>
  <si>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</si>
  <si>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</si>
  <si>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</si>
  <si>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</si>
  <si>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</si>
  <si>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</si>
  <si>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</si>
  <si>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</si>
  <si>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</si>
  <si>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</si>
  <si>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</si>
  <si>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</si>
  <si>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</si>
  <si>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</si>
  <si>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</si>
  <si>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</si>
  <si>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</si>
  <si>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</si>
  <si>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</si>
  <si>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</si>
  <si>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</si>
  <si>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</si>
  <si>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</si>
  <si>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</si>
  <si>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</si>
  <si>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</si>
  <si>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</si>
  <si>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</si>
  <si>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</si>
  <si>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</si>
  <si>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</si>
  <si>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</si>
  <si>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</si>
  <si>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</si>
  <si>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</si>
  <si>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</si>
  <si>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</si>
  <si>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</si>
  <si>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</si>
  <si>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</si>
  <si>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</si>
  <si>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</si>
  <si>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</si>
  <si>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</si>
  <si>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</si>
  <si>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</si>
  <si>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</si>
  <si>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</si>
  <si>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</si>
  <si>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</si>
  <si>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</si>
  <si>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</si>
  <si>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</si>
  <si>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</si>
  <si>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</si>
  <si>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</si>
  <si>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</si>
  <si>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</si>
  <si>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</si>
  <si>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</si>
  <si>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</si>
  <si>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</si>
  <si>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</si>
  <si>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</si>
  <si>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</si>
  <si>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</si>
  <si>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</si>
  <si>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</si>
  <si>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</si>
  <si>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</si>
  <si>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</si>
  <si>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</si>
  <si>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</si>
  <si>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</si>
  <si>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</si>
  <si>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</si>
  <si>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</si>
  <si>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</si>
  <si>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</si>
  <si>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</si>
  <si>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</si>
  <si>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</si>
  <si>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</si>
  <si>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</si>
  <si>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</si>
  <si>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</si>
  <si>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</si>
  <si>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</si>
  <si>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</si>
  <si>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</si>
  <si>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</si>
  <si>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</si>
  <si>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</si>
  <si>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</si>
  <si>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</si>
  <si>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</si>
  <si>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</si>
  <si>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</si>
  <si>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</si>
  <si>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</si>
  <si>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</si>
  <si>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</si>
  <si>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</si>
  <si>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</si>
  <si>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</si>
  <si>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</si>
  <si>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</si>
  <si>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</si>
  <si>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</si>
  <si>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</si>
  <si>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</si>
  <si>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</si>
  <si>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</si>
  <si>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</si>
  <si>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</si>
  <si>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</si>
  <si>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</si>
  <si>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</si>
  <si>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</si>
  <si>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</si>
  <si>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</si>
  <si>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</si>
  <si>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</si>
  <si>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</si>
  <si>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</si>
  <si>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</si>
  <si>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</si>
  <si>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</si>
  <si>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</si>
  <si>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</si>
  <si>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</si>
  <si>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</si>
  <si>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</si>
  <si>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</si>
  <si>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</si>
  <si>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</si>
  <si>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</si>
  <si>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</si>
  <si>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</si>
  <si>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</si>
  <si>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</si>
  <si>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</si>
  <si>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</si>
  <si>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</si>
  <si>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</si>
  <si>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</si>
  <si>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</si>
  <si>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</si>
  <si>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</si>
  <si>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</si>
  <si>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</si>
  <si>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</si>
  <si>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</si>
  <si>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</si>
  <si>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</si>
  <si>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</si>
  <si>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</si>
  <si>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</si>
  <si>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</si>
  <si>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</si>
  <si>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</si>
  <si>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</si>
  <si>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</si>
  <si>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</si>
  <si>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</si>
  <si>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</si>
  <si>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</si>
  <si>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</si>
  <si>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</si>
  <si>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</si>
  <si>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</si>
  <si>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</si>
  <si>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</si>
  <si>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</si>
  <si>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</si>
  <si>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</si>
  <si>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</si>
  <si>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</si>
  <si>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</si>
  <si>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</si>
  <si>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</si>
  <si>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</si>
  <si>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</si>
  <si>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</si>
  <si>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</si>
  <si>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</si>
  <si>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</si>
  <si>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</si>
  <si>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</si>
  <si>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</si>
  <si>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</si>
  <si>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</si>
  <si>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</si>
  <si>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</si>
  <si>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</si>
  <si>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</si>
  <si>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</si>
  <si>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</si>
  <si>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</si>
  <si>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</si>
  <si>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</si>
  <si>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</si>
  <si>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</si>
  <si>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</si>
  <si>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</si>
  <si>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</si>
  <si>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</si>
  <si>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</si>
  <si>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</si>
  <si>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</si>
  <si>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</si>
  <si>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</si>
  <si>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</si>
  <si>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</si>
  <si>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</si>
  <si>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</si>
  <si>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</si>
  <si>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</si>
  <si>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</si>
  <si>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</si>
  <si>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</si>
  <si>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</si>
  <si>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</si>
  <si>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</si>
  <si>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</si>
  <si>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</si>
  <si>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</si>
  <si>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</si>
  <si>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</si>
  <si>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</si>
  <si>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</si>
  <si>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</si>
  <si>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</si>
  <si>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</si>
  <si>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</si>
  <si>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</si>
  <si>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</si>
  <si>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</si>
  <si>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</si>
  <si>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</si>
  <si>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</si>
  <si>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</si>
  <si>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</si>
  <si>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</si>
  <si>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</si>
  <si>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</si>
  <si>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</si>
  <si>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</si>
  <si>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</si>
  <si>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</si>
  <si>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</si>
  <si>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</si>
  <si>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</si>
  <si>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</si>
  <si>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</si>
  <si>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</si>
  <si>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</si>
  <si>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</si>
  <si>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</si>
  <si>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</si>
  <si>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</si>
  <si>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</si>
  <si>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</si>
  <si>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</si>
  <si>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</si>
  <si>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</si>
  <si>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</si>
  <si>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</si>
  <si>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</si>
  <si>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</si>
  <si>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</si>
  <si>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</si>
  <si>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</si>
  <si>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</si>
  <si>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</si>
  <si>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</si>
  <si>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</si>
  <si>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</si>
  <si>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</si>
  <si>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</si>
  <si>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</si>
  <si>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</si>
  <si>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</si>
  <si>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</si>
  <si>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</si>
  <si>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</si>
  <si>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</si>
  <si>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</si>
  <si>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</si>
  <si>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</si>
  <si>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</si>
  <si>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</si>
  <si>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</si>
  <si>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</si>
  <si>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</si>
  <si>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</si>
  <si>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</si>
  <si>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</si>
  <si>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</si>
  <si>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</si>
  <si>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</si>
  <si>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</si>
  <si>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</si>
  <si>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</si>
  <si>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</si>
  <si>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</si>
  <si>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</si>
  <si>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</si>
  <si>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</si>
  <si>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</si>
  <si>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</si>
  <si>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</si>
  <si>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</si>
  <si>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</si>
  <si>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</si>
  <si>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</si>
  <si>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</si>
  <si>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</si>
  <si>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</si>
  <si>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</si>
  <si>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</si>
  <si>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</si>
  <si>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</si>
  <si>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</si>
  <si>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</si>
  <si>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</si>
  <si>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</si>
  <si>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</si>
  <si>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</si>
  <si>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</si>
  <si>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</si>
  <si>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</si>
  <si>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</si>
  <si>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</si>
  <si>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</si>
  <si>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</si>
  <si>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</si>
  <si>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</si>
  <si>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</si>
  <si>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</si>
  <si>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</si>
  <si>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</si>
  <si>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</si>
  <si>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</si>
  <si>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</si>
  <si>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</si>
  <si>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</si>
  <si>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</si>
  <si>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</si>
  <si>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</si>
  <si>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</si>
  <si>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</si>
  <si>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</si>
  <si>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</si>
  <si>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</si>
  <si>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</si>
  <si>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</si>
  <si>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</si>
  <si>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</si>
  <si>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</si>
  <si>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</si>
  <si>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</si>
  <si>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</si>
  <si>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</si>
  <si>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</si>
  <si>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</si>
  <si>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</si>
  <si>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</si>
  <si>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</si>
  <si>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</si>
  <si>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</si>
  <si>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</si>
  <si>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</si>
  <si>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</si>
  <si>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</si>
  <si>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</si>
  <si>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</si>
  <si>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</si>
  <si>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</si>
  <si>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</si>
  <si>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</si>
  <si>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</si>
  <si>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</si>
  <si>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</si>
  <si>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</si>
  <si>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</si>
  <si>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</si>
  <si>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</si>
  <si>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</si>
  <si>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</si>
  <si>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</si>
  <si>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</si>
  <si>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</si>
  <si>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</si>
  <si>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</si>
  <si>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</si>
  <si>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</si>
  <si>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</si>
  <si>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</si>
  <si>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</si>
  <si>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</si>
  <si>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</si>
  <si>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</si>
  <si>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</si>
  <si>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</si>
  <si>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</si>
  <si>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</si>
  <si>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</si>
  <si>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</si>
  <si>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</si>
  <si>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</si>
  <si>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</si>
  <si>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</si>
  <si>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</si>
  <si>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</si>
  <si>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</si>
  <si>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</si>
  <si>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</si>
  <si>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</si>
  <si>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</si>
  <si>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</si>
  <si>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</si>
  <si>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</si>
  <si>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</si>
  <si>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</si>
  <si>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</si>
  <si>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</si>
  <si>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</si>
  <si>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</si>
  <si>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</si>
  <si>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</si>
  <si>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</si>
  <si>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</si>
  <si>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</si>
  <si>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</si>
  <si>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</si>
  <si>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</si>
  <si>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</si>
  <si>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</si>
  <si>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</si>
  <si>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</si>
  <si>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</si>
  <si>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</si>
  <si>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</si>
  <si>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</si>
  <si>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</si>
  <si>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</si>
  <si>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</si>
  <si>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</si>
  <si>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</si>
  <si>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</si>
  <si>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</si>
  <si>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</si>
  <si>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</si>
  <si>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</si>
  <si>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</si>
  <si>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</si>
  <si>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</si>
  <si>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</si>
  <si>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</si>
  <si>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</si>
  <si>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</si>
  <si>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</si>
  <si>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</si>
  <si>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</si>
  <si>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</si>
  <si>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</si>
  <si>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</si>
  <si>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</si>
  <si>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</si>
  <si>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</si>
  <si>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</si>
  <si>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</si>
  <si>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</si>
  <si>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</si>
  <si>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</si>
  <si>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</si>
  <si>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</si>
  <si>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</si>
  <si>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</si>
  <si>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</si>
  <si>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</si>
  <si>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</si>
  <si>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</si>
  <si>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</si>
  <si>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</si>
  <si>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</si>
  <si>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</si>
  <si>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</si>
  <si>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</si>
  <si>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</si>
  <si>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</si>
  <si>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</si>
  <si>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</si>
  <si>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</si>
  <si>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</si>
  <si>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</si>
  <si>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</si>
  <si>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</si>
  <si>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</si>
  <si>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</si>
  <si>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</si>
  <si>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</si>
  <si>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</si>
  <si>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</si>
  <si>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</si>
  <si>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</si>
  <si>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</si>
  <si>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</si>
  <si>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</si>
  <si>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</si>
  <si>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</si>
  <si>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</si>
  <si>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</si>
  <si>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</si>
  <si>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</si>
  <si>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</si>
  <si>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</si>
  <si>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</si>
  <si>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</si>
  <si>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</si>
  <si>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</si>
  <si>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</si>
  <si>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</si>
  <si>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</si>
  <si>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</si>
  <si>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</si>
  <si>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</si>
  <si>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</si>
  <si>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</si>
  <si>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</si>
  <si>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</si>
  <si>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</si>
  <si>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</si>
  <si>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</si>
  <si>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</si>
  <si>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</si>
  <si>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</si>
  <si>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</si>
  <si>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</si>
  <si>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</si>
  <si>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</si>
  <si>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</si>
  <si>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</si>
  <si>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</si>
  <si>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</si>
  <si>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</si>
  <si>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</si>
  <si>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</si>
  <si>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</si>
  <si>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</si>
  <si>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</si>
  <si>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</si>
  <si>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</si>
  <si>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</si>
  <si>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</si>
  <si>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</si>
  <si>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</si>
  <si>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</si>
  <si>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</si>
  <si>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</si>
  <si>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</si>
  <si>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</si>
  <si>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</si>
  <si>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</si>
  <si>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</si>
  <si>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</si>
  <si>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</si>
  <si>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</si>
  <si>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</si>
  <si>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</si>
  <si>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</si>
  <si>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</si>
  <si>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</si>
  <si>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</si>
  <si>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</si>
  <si>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</si>
  <si>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</si>
  <si>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</si>
  <si>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</si>
  <si>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</si>
  <si>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</si>
  <si>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</si>
  <si>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</si>
  <si>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</si>
  <si>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</si>
  <si>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</si>
  <si>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</si>
  <si>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</si>
  <si>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</si>
  <si>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</si>
  <si>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</si>
  <si>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</si>
  <si>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</si>
  <si>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</si>
  <si>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</si>
  <si>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</si>
  <si>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</si>
  <si>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</si>
  <si>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</si>
  <si>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</si>
  <si>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</si>
  <si>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</si>
  <si>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</si>
  <si>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</si>
  <si>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</si>
  <si>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</si>
  <si>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</si>
  <si>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</si>
  <si>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</si>
  <si>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</si>
  <si>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</si>
  <si>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</si>
  <si>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</si>
  <si>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</si>
  <si>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</si>
  <si>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</si>
  <si>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</si>
  <si>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</si>
  <si>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</si>
  <si>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</si>
  <si>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</si>
  <si>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</si>
  <si>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</si>
  <si>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</si>
  <si>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</si>
  <si>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</si>
  <si>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</si>
  <si>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</si>
  <si>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</si>
  <si>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</si>
  <si>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</si>
  <si>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</si>
  <si>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</si>
  <si>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</si>
  <si>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</si>
  <si>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</si>
  <si>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</si>
  <si>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</si>
  <si>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</si>
  <si>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</si>
  <si>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</si>
  <si>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</si>
  <si>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</si>
  <si>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</si>
  <si>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</si>
  <si>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</si>
  <si>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</si>
  <si>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</si>
  <si>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</si>
  <si>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</si>
  <si>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</si>
  <si>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</si>
  <si>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</si>
  <si>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</si>
  <si>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</si>
  <si>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</si>
  <si>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</si>
  <si>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</si>
  <si>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</si>
  <si>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</si>
  <si>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</si>
  <si>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</si>
  <si>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</si>
  <si>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</si>
  <si>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</si>
  <si>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</si>
  <si>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</si>
  <si>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</si>
  <si>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</si>
  <si>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</si>
  <si>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</si>
  <si>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</si>
  <si>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</si>
  <si>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</si>
  <si>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</si>
  <si>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</si>
  <si>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</si>
  <si>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</si>
  <si>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</si>
  <si>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</si>
  <si>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</si>
  <si>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</si>
  <si>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</si>
  <si>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</si>
  <si>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</si>
  <si>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</si>
  <si>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</si>
  <si>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</si>
  <si>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</si>
  <si>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</si>
  <si>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</si>
  <si>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</si>
  <si>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</si>
  <si>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</si>
  <si>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</si>
  <si>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</si>
  <si>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</si>
  <si>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</si>
  <si>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</si>
  <si>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</si>
  <si>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</si>
  <si>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</si>
  <si>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</si>
  <si>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</si>
  <si>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</si>
  <si>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</si>
  <si>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</si>
  <si>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</si>
  <si>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</si>
  <si>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</si>
  <si>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</si>
  <si>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</si>
  <si>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</si>
  <si>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</si>
  <si>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</si>
  <si>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</si>
  <si>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</si>
  <si>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</si>
  <si>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</si>
  <si>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</si>
  <si>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</si>
  <si>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</si>
  <si>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</si>
  <si>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</si>
  <si>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</si>
  <si>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</si>
  <si>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</si>
  <si>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</si>
  <si>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</si>
  <si>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</si>
  <si>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</si>
  <si>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</si>
  <si>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</si>
  <si>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</si>
  <si>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</si>
  <si>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</si>
  <si>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</si>
  <si>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</si>
  <si>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</si>
  <si>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</si>
  <si>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</si>
  <si>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</si>
  <si>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</si>
  <si>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</si>
  <si>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</si>
  <si>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</si>
  <si>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</si>
  <si>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</si>
  <si>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</si>
  <si>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</si>
  <si>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</si>
  <si>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</si>
  <si>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</si>
  <si>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</si>
  <si>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</si>
  <si>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</si>
  <si>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</si>
  <si>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</si>
  <si>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</si>
  <si>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</si>
  <si>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</si>
  <si>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</si>
  <si>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</si>
  <si>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</si>
  <si>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</si>
  <si>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</si>
  <si>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</si>
  <si>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</si>
  <si>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</si>
  <si>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</si>
  <si>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</si>
  <si>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</si>
  <si>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</si>
  <si>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</si>
  <si>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</si>
  <si>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</si>
  <si>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</si>
  <si>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</si>
  <si>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</si>
  <si>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</si>
  <si>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</si>
  <si>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</si>
  <si>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</si>
  <si>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</si>
  <si>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</si>
  <si>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</si>
  <si>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</si>
  <si>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</si>
  <si>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</si>
  <si>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</si>
  <si>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</si>
  <si>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</si>
  <si>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</si>
  <si>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</si>
  <si>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</si>
  <si>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</si>
  <si>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</si>
  <si>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</si>
  <si>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</si>
  <si>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</si>
  <si>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</si>
  <si>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</si>
  <si>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</si>
  <si>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</si>
  <si>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</si>
  <si>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</si>
  <si>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</si>
  <si>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</si>
  <si>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</si>
  <si>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</si>
  <si>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</si>
  <si>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</si>
  <si>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</si>
  <si>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</si>
  <si>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</si>
  <si>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</si>
  <si>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</si>
  <si>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</si>
  <si>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</si>
  <si>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</si>
  <si>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</si>
  <si>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</si>
  <si>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</si>
  <si>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</si>
  <si>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</si>
  <si>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</si>
  <si>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</si>
  <si>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</si>
  <si>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</si>
  <si>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</si>
  <si>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</si>
  <si>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</si>
  <si>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</si>
  <si>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</si>
  <si>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</si>
  <si>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</si>
  <si>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</si>
  <si>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</si>
  <si>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</si>
  <si>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</si>
  <si>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</si>
  <si>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</si>
  <si>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</si>
  <si>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</si>
  <si>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</si>
  <si>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</si>
  <si>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</si>
  <si>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</si>
  <si>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</si>
  <si>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</si>
  <si>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</si>
  <si>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</si>
  <si>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</si>
  <si>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</si>
  <si>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</si>
  <si>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</si>
  <si>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</si>
  <si>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</si>
  <si>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</si>
  <si>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</si>
  <si>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</si>
  <si>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</si>
  <si>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</si>
  <si>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</si>
  <si>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</si>
  <si>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</si>
  <si>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</si>
  <si>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</si>
  <si>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</si>
  <si>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</si>
  <si>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</si>
  <si>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</si>
  <si>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</si>
  <si>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</si>
  <si>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</si>
  <si>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</si>
  <si>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</si>
  <si>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</si>
  <si>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</si>
  <si>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</si>
  <si>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</si>
  <si>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</si>
  <si>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</si>
  <si>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</si>
  <si>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</si>
  <si>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</si>
  <si>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</si>
  <si>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</si>
  <si>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</si>
  <si>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</si>
  <si>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</si>
  <si>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</si>
  <si>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</si>
  <si>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</si>
  <si>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</si>
  <si>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</si>
  <si>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</si>
  <si>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</si>
  <si>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</si>
  <si>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</si>
  <si>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</si>
  <si>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</si>
  <si>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</si>
  <si>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</si>
  <si>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</si>
  <si>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</si>
  <si>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</si>
  <si>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</si>
  <si>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</si>
  <si>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</si>
  <si>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</si>
  <si>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</si>
  <si>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</si>
  <si>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</si>
  <si>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</si>
  <si>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</si>
  <si>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</si>
  <si>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</si>
  <si>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</si>
  <si>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</si>
  <si>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</si>
  <si>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</si>
  <si>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</si>
  <si>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</si>
  <si>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</si>
  <si>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</si>
  <si>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</si>
  <si>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</si>
  <si>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</si>
  <si>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</si>
  <si>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</si>
  <si>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</si>
  <si>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</si>
  <si>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</si>
  <si>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</si>
  <si>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</si>
  <si>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</si>
  <si>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</si>
  <si>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</si>
  <si>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</si>
  <si>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</si>
  <si>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</si>
  <si>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</si>
  <si>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</si>
  <si>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</si>
  <si>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</si>
  <si>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</si>
  <si>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</si>
  <si>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</si>
  <si>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</si>
  <si>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</si>
  <si>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</si>
  <si>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</si>
  <si>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</si>
  <si>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</si>
  <si>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</si>
  <si>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</si>
  <si>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</si>
  <si>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</si>
  <si>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</si>
  <si>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</si>
  <si>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</si>
  <si>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</si>
  <si>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</si>
  <si>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</si>
  <si>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</si>
  <si>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</si>
  <si>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</si>
  <si>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</si>
  <si>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</si>
  <si>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</si>
  <si>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</si>
  <si>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</si>
  <si>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</si>
  <si>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</si>
  <si>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</si>
  <si>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</si>
  <si>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</si>
  <si>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</si>
  <si>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</si>
  <si>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</si>
  <si>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</si>
  <si>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</si>
  <si>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</si>
  <si>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</si>
  <si>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</si>
  <si>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</si>
  <si>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</si>
  <si>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</si>
  <si>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</si>
  <si>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</si>
  <si>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</si>
  <si>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</si>
  <si>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</si>
  <si>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</si>
  <si>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</si>
  <si>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</si>
  <si>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</si>
  <si>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</si>
  <si>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</si>
  <si>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</si>
  <si>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</si>
  <si>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</si>
  <si>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</si>
  <si>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</si>
  <si>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</si>
  <si>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</si>
  <si>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</si>
  <si>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</si>
  <si>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</si>
  <si>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</si>
  <si>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</si>
  <si>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</si>
  <si>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</si>
  <si>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</si>
  <si>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</si>
  <si>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</si>
  <si>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</si>
  <si>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</si>
  <si>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</si>
  <si>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</si>
  <si>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</si>
  <si>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</si>
  <si>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</si>
  <si>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</si>
  <si>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</si>
  <si>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</si>
  <si>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</si>
  <si>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</si>
  <si>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</si>
  <si>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</si>
  <si>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 xml:space="preserve">         Date : 13/11/2022</t>
  </si>
  <si>
    <t>Sale No. 27</t>
  </si>
  <si>
    <t>Upto Sale No. 27 (Includes Sreemongal Auction)</t>
  </si>
  <si>
    <t>LAXMICHERRA</t>
  </si>
  <si>
    <t>Date: 13/11/2022</t>
  </si>
  <si>
    <t>Auction Average of Sale No. 27 held on 7th November, 2022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</si>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</sst>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z val="9"/>
      <name val="Arial"/>
      <family val="2"/>
    </font>
    <font>
      <u val="single"/>
      <sz val="10"/>
      <name val="Tahoma"/>
      <family val="2"/>
    </font>
    <font>
      <u val="single"/>
      <strike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Accounting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4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92" fillId="0" borderId="0" xfId="80" applyNumberFormat="1" applyFont="1">
      <alignment/>
      <protection/>
    </xf>
    <xf numFmtId="164" fontId="92" fillId="0" borderId="0" xfId="49" applyNumberFormat="1" applyFont="1" applyAlignment="1">
      <alignment/>
    </xf>
    <xf numFmtId="165" fontId="92" fillId="0" borderId="0" xfId="49" applyNumberFormat="1" applyFont="1" applyAlignment="1">
      <alignment/>
    </xf>
    <xf numFmtId="165" fontId="92" fillId="0" borderId="0" xfId="64" applyNumberFormat="1" applyFont="1" applyAlignment="1">
      <alignment horizontal="right"/>
    </xf>
    <xf numFmtId="164" fontId="92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94" fillId="0" borderId="0" xfId="0" applyNumberFormat="1" applyFont="1" applyAlignment="1">
      <alignment/>
    </xf>
    <xf numFmtId="1" fontId="94" fillId="0" borderId="0" xfId="0" applyNumberFormat="1" applyFont="1" applyAlignment="1">
      <alignment horizontal="right"/>
    </xf>
    <xf numFmtId="165" fontId="94" fillId="0" borderId="0" xfId="42" applyNumberFormat="1" applyFont="1" applyAlignment="1">
      <alignment horizontal="right"/>
    </xf>
    <xf numFmtId="43" fontId="94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93" fillId="0" borderId="0" xfId="80" applyNumberFormat="1" applyFont="1">
      <alignment/>
      <protection/>
    </xf>
    <xf numFmtId="164" fontId="93" fillId="0" borderId="0" xfId="49" applyNumberFormat="1" applyFont="1" applyAlignment="1">
      <alignment/>
    </xf>
    <xf numFmtId="165" fontId="93" fillId="0" borderId="0" xfId="49" applyNumberFormat="1" applyFont="1" applyAlignment="1">
      <alignment/>
    </xf>
    <xf numFmtId="165" fontId="93" fillId="0" borderId="0" xfId="64" applyNumberFormat="1" applyFont="1" applyAlignment="1">
      <alignment horizontal="right"/>
    </xf>
    <xf numFmtId="164" fontId="93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95" fillId="0" borderId="0" xfId="42" applyNumberFormat="1" applyFont="1" applyAlignment="1">
      <alignment/>
    </xf>
    <xf numFmtId="165" fontId="95" fillId="0" borderId="0" xfId="42" applyNumberFormat="1" applyFont="1" applyAlignment="1">
      <alignment/>
    </xf>
    <xf numFmtId="165" fontId="95" fillId="0" borderId="0" xfId="42" applyNumberFormat="1" applyFont="1" applyAlignment="1">
      <alignment/>
    </xf>
    <xf numFmtId="43" fontId="95" fillId="0" borderId="0" xfId="42" applyFont="1" applyAlignment="1">
      <alignment horizontal="right"/>
    </xf>
    <xf numFmtId="43" fontId="95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96" fillId="0" borderId="0" xfId="0" applyNumberFormat="1" applyFont="1" applyAlignment="1">
      <alignment/>
    </xf>
    <xf numFmtId="1" fontId="96" fillId="0" borderId="0" xfId="0" applyNumberFormat="1" applyFont="1" applyAlignment="1">
      <alignment horizontal="right"/>
    </xf>
    <xf numFmtId="0" fontId="97" fillId="0" borderId="0" xfId="0" applyFont="1" applyAlignment="1">
      <alignment horizontal="right"/>
    </xf>
    <xf numFmtId="3" fontId="96" fillId="0" borderId="0" xfId="0" applyNumberFormat="1" applyFont="1" applyAlignment="1">
      <alignment horizontal="right"/>
    </xf>
    <xf numFmtId="165" fontId="96" fillId="0" borderId="0" xfId="42" applyNumberFormat="1" applyFont="1" applyAlignment="1">
      <alignment horizontal="right"/>
    </xf>
    <xf numFmtId="43" fontId="96" fillId="0" borderId="0" xfId="42" applyFont="1" applyAlignment="1">
      <alignment horizontal="right"/>
    </xf>
    <xf numFmtId="49" fontId="97" fillId="0" borderId="0" xfId="80" applyNumberFormat="1" applyFont="1">
      <alignment/>
      <protection/>
    </xf>
    <xf numFmtId="164" fontId="97" fillId="0" borderId="0" xfId="49" applyNumberFormat="1" applyFont="1" applyAlignment="1">
      <alignment/>
    </xf>
    <xf numFmtId="165" fontId="97" fillId="0" borderId="0" xfId="49" applyNumberFormat="1" applyFont="1" applyAlignment="1">
      <alignment/>
    </xf>
    <xf numFmtId="165" fontId="97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97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93" fillId="0" borderId="0" xfId="0" applyNumberFormat="1" applyFont="1" applyAlignment="1">
      <alignment/>
    </xf>
    <xf numFmtId="1" fontId="98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98" fillId="0" borderId="0" xfId="42" applyNumberFormat="1" applyFont="1" applyAlignment="1">
      <alignment horizontal="right"/>
    </xf>
    <xf numFmtId="165" fontId="98" fillId="0" borderId="0" xfId="42" applyNumberFormat="1" applyFont="1" applyAlignment="1">
      <alignment/>
    </xf>
    <xf numFmtId="43" fontId="98" fillId="0" borderId="0" xfId="42" applyFont="1" applyAlignment="1">
      <alignment horizontal="right"/>
    </xf>
    <xf numFmtId="43" fontId="98" fillId="0" borderId="0" xfId="42" applyFont="1" applyAlignment="1">
      <alignment/>
    </xf>
    <xf numFmtId="0" fontId="99" fillId="0" borderId="0" xfId="0" applyFont="1" applyAlignment="1">
      <alignment horizontal="right"/>
    </xf>
    <xf numFmtId="1" fontId="98" fillId="0" borderId="0" xfId="0" applyNumberFormat="1" applyFont="1" applyAlignment="1">
      <alignment/>
    </xf>
    <xf numFmtId="165" fontId="98" fillId="0" borderId="0" xfId="42" applyNumberFormat="1" applyFont="1" applyAlignment="1">
      <alignment/>
    </xf>
    <xf numFmtId="0" fontId="99" fillId="0" borderId="0" xfId="0" applyFon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right"/>
    </xf>
    <xf numFmtId="49" fontId="96" fillId="0" borderId="0" xfId="0" applyNumberFormat="1" applyFont="1" applyAlignment="1">
      <alignment horizontal="left"/>
    </xf>
    <xf numFmtId="165" fontId="96" fillId="0" borderId="0" xfId="42" applyNumberFormat="1" applyFont="1" applyAlignment="1">
      <alignment/>
    </xf>
    <xf numFmtId="1" fontId="96" fillId="0" borderId="0" xfId="0" applyNumberFormat="1" applyFont="1" applyAlignment="1">
      <alignment/>
    </xf>
    <xf numFmtId="165" fontId="96" fillId="0" borderId="0" xfId="42" applyNumberFormat="1" applyFont="1" applyAlignment="1">
      <alignment/>
    </xf>
    <xf numFmtId="0" fontId="97" fillId="0" borderId="0" xfId="0" applyFont="1" applyAlignment="1">
      <alignment/>
    </xf>
    <xf numFmtId="3" fontId="96" fillId="0" borderId="0" xfId="0" applyNumberFormat="1" applyFont="1" applyAlignment="1">
      <alignment/>
    </xf>
    <xf numFmtId="43" fontId="96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00" fillId="0" borderId="0" xfId="0" applyNumberFormat="1" applyFont="1" applyAlignment="1">
      <alignment/>
    </xf>
    <xf numFmtId="164" fontId="101" fillId="0" borderId="0" xfId="42" applyNumberFormat="1" applyFont="1" applyAlignment="1">
      <alignment/>
    </xf>
    <xf numFmtId="165" fontId="101" fillId="0" borderId="0" xfId="42" applyNumberFormat="1" applyFont="1" applyAlignment="1">
      <alignment/>
    </xf>
    <xf numFmtId="165" fontId="101" fillId="0" borderId="0" xfId="42" applyNumberFormat="1" applyFont="1" applyAlignment="1">
      <alignment/>
    </xf>
    <xf numFmtId="43" fontId="101" fillId="0" borderId="0" xfId="42" applyFont="1" applyAlignment="1">
      <alignment horizontal="right"/>
    </xf>
    <xf numFmtId="43" fontId="101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94" fillId="0" borderId="0" xfId="0" applyNumberFormat="1" applyFont="1" applyAlignment="1">
      <alignment horizontal="right"/>
    </xf>
    <xf numFmtId="165" fontId="94" fillId="0" borderId="0" xfId="42" applyNumberFormat="1" applyFont="1" applyAlignment="1">
      <alignment/>
    </xf>
    <xf numFmtId="165" fontId="94" fillId="0" borderId="0" xfId="42" applyNumberFormat="1" applyFont="1" applyAlignment="1">
      <alignment/>
    </xf>
    <xf numFmtId="43" fontId="94" fillId="0" borderId="0" xfId="42" applyFont="1" applyAlignment="1">
      <alignment/>
    </xf>
    <xf numFmtId="3" fontId="94" fillId="0" borderId="0" xfId="0" applyNumberFormat="1" applyFont="1" applyAlignment="1">
      <alignment/>
    </xf>
    <xf numFmtId="1" fontId="94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98" fillId="0" borderId="0" xfId="42" applyNumberFormat="1" applyFont="1" applyAlignment="1">
      <alignment horizontal="right"/>
    </xf>
    <xf numFmtId="164" fontId="99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98" fillId="0" borderId="0" xfId="0" applyNumberFormat="1" applyFont="1" applyAlignment="1">
      <alignment/>
    </xf>
    <xf numFmtId="164" fontId="98" fillId="0" borderId="0" xfId="42" applyNumberFormat="1" applyFont="1" applyAlignment="1">
      <alignment/>
    </xf>
    <xf numFmtId="164" fontId="102" fillId="0" borderId="0" xfId="42" applyNumberFormat="1" applyFont="1" applyAlignment="1">
      <alignment/>
    </xf>
    <xf numFmtId="43" fontId="98" fillId="0" borderId="0" xfId="42" applyFont="1" applyAlignment="1">
      <alignment/>
    </xf>
    <xf numFmtId="49" fontId="102" fillId="0" borderId="0" xfId="80" applyNumberFormat="1" applyFont="1">
      <alignment/>
      <protection/>
    </xf>
    <xf numFmtId="165" fontId="102" fillId="0" borderId="0" xfId="49" applyNumberFormat="1" applyFont="1" applyAlignment="1">
      <alignment/>
    </xf>
    <xf numFmtId="164" fontId="102" fillId="0" borderId="0" xfId="49" applyNumberFormat="1" applyFont="1" applyAlignment="1">
      <alignment/>
    </xf>
    <xf numFmtId="165" fontId="102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02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4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4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4" applyNumberFormat="1" applyFont="1" applyAlignment="1">
      <alignment/>
    </xf>
    <xf numFmtId="164" fontId="102" fillId="0" borderId="0" xfId="64" applyNumberFormat="1" applyFont="1" applyAlignment="1">
      <alignment horizontal="left"/>
    </xf>
    <xf numFmtId="3" fontId="95" fillId="0" borderId="0" xfId="0" applyNumberFormat="1" applyFont="1" applyAlignment="1">
      <alignment/>
    </xf>
    <xf numFmtId="165" fontId="95" fillId="0" borderId="0" xfId="42" applyNumberFormat="1" applyFont="1" applyAlignment="1">
      <alignment horizontal="right"/>
    </xf>
    <xf numFmtId="1" fontId="95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99" fillId="0" borderId="0" xfId="42" applyFont="1" applyAlignment="1">
      <alignment/>
    </xf>
    <xf numFmtId="164" fontId="99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96" fillId="0" borderId="0" xfId="42" applyNumberFormat="1" applyFont="1" applyAlignment="1">
      <alignment/>
    </xf>
    <xf numFmtId="164" fontId="97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97" fillId="0" borderId="0" xfId="64" applyNumberFormat="1" applyFont="1" applyAlignment="1">
      <alignment horizontal="left"/>
    </xf>
    <xf numFmtId="43" fontId="97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03" fillId="0" borderId="0" xfId="0" applyFont="1" applyAlignment="1">
      <alignment/>
    </xf>
    <xf numFmtId="0" fontId="57" fillId="0" borderId="0" xfId="0" applyFont="1" applyBorder="1" applyAlignment="1">
      <alignment/>
    </xf>
    <xf numFmtId="164" fontId="57" fillId="0" borderId="0" xfId="49" applyNumberFormat="1" applyFont="1" applyBorder="1" applyAlignment="1">
      <alignment/>
    </xf>
    <xf numFmtId="165" fontId="57" fillId="0" borderId="0" xfId="49" applyNumberFormat="1" applyFont="1" applyBorder="1" applyAlignment="1">
      <alignment/>
    </xf>
    <xf numFmtId="165" fontId="57" fillId="0" borderId="0" xfId="49" applyNumberFormat="1" applyFont="1" applyBorder="1" applyAlignment="1">
      <alignment horizontal="right"/>
    </xf>
    <xf numFmtId="43" fontId="57" fillId="0" borderId="0" xfId="49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168" fontId="57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/>
    </xf>
    <xf numFmtId="165" fontId="57" fillId="0" borderId="0" xfId="49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64" fontId="58" fillId="0" borderId="0" xfId="49" applyNumberFormat="1" applyFont="1" applyBorder="1" applyAlignment="1">
      <alignment horizontal="center"/>
    </xf>
    <xf numFmtId="165" fontId="58" fillId="0" borderId="0" xfId="49" applyNumberFormat="1" applyFont="1" applyBorder="1" applyAlignment="1">
      <alignment horizontal="center"/>
    </xf>
    <xf numFmtId="165" fontId="58" fillId="0" borderId="0" xfId="49" applyNumberFormat="1" applyFont="1" applyBorder="1" applyAlignment="1">
      <alignment horizontal="right"/>
    </xf>
    <xf numFmtId="43" fontId="58" fillId="0" borderId="0" xfId="49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43" fontId="58" fillId="0" borderId="0" xfId="49" applyFont="1" applyBorder="1" applyAlignment="1">
      <alignment horizontal="center"/>
    </xf>
    <xf numFmtId="164" fontId="58" fillId="0" borderId="0" xfId="49" applyNumberFormat="1" applyFont="1" applyBorder="1" applyAlignment="1">
      <alignment horizontal="right"/>
    </xf>
    <xf numFmtId="49" fontId="104" fillId="0" borderId="0" xfId="0" applyNumberFormat="1" applyFont="1" applyAlignment="1">
      <alignment/>
    </xf>
    <xf numFmtId="164" fontId="105" fillId="0" borderId="0" xfId="42" applyNumberFormat="1" applyFont="1" applyAlignment="1">
      <alignment horizontal="right"/>
    </xf>
    <xf numFmtId="165" fontId="105" fillId="0" borderId="0" xfId="42" applyNumberFormat="1" applyFont="1" applyAlignment="1">
      <alignment horizontal="right"/>
    </xf>
    <xf numFmtId="43" fontId="105" fillId="0" borderId="0" xfId="42" applyFont="1" applyAlignment="1">
      <alignment horizontal="right"/>
    </xf>
    <xf numFmtId="4" fontId="105" fillId="0" borderId="0" xfId="42" applyNumberFormat="1" applyFont="1" applyAlignment="1">
      <alignment horizontal="right"/>
    </xf>
    <xf numFmtId="164" fontId="61" fillId="0" borderId="0" xfId="42" applyNumberFormat="1" applyFont="1" applyBorder="1" applyAlignment="1">
      <alignment horizontal="right"/>
    </xf>
    <xf numFmtId="165" fontId="61" fillId="0" borderId="0" xfId="42" applyNumberFormat="1" applyFont="1" applyBorder="1" applyAlignment="1">
      <alignment horizontal="right"/>
    </xf>
    <xf numFmtId="43" fontId="61" fillId="0" borderId="0" xfId="42" applyFont="1" applyBorder="1" applyAlignment="1">
      <alignment horizontal="right"/>
    </xf>
    <xf numFmtId="0" fontId="58" fillId="33" borderId="0" xfId="0" applyFont="1" applyFill="1" applyBorder="1" applyAlignment="1">
      <alignment/>
    </xf>
    <xf numFmtId="164" fontId="58" fillId="33" borderId="0" xfId="49" applyNumberFormat="1" applyFont="1" applyFill="1" applyBorder="1" applyAlignment="1">
      <alignment horizontal="right"/>
    </xf>
    <xf numFmtId="165" fontId="58" fillId="33" borderId="0" xfId="49" applyNumberFormat="1" applyFont="1" applyFill="1" applyBorder="1" applyAlignment="1">
      <alignment horizontal="right"/>
    </xf>
    <xf numFmtId="164" fontId="58" fillId="33" borderId="0" xfId="49" applyNumberFormat="1" applyFont="1" applyFill="1" applyBorder="1" applyAlignment="1">
      <alignment horizontal="center"/>
    </xf>
    <xf numFmtId="165" fontId="58" fillId="33" borderId="0" xfId="49" applyNumberFormat="1" applyFont="1" applyFill="1" applyBorder="1" applyAlignment="1">
      <alignment horizontal="center"/>
    </xf>
    <xf numFmtId="43" fontId="61" fillId="0" borderId="0" xfId="49" applyFont="1" applyBorder="1" applyAlignment="1">
      <alignment horizontal="right"/>
    </xf>
    <xf numFmtId="164" fontId="104" fillId="0" borderId="0" xfId="42" applyNumberFormat="1" applyFont="1" applyAlignment="1">
      <alignment horizontal="right"/>
    </xf>
    <xf numFmtId="165" fontId="104" fillId="0" borderId="0" xfId="42" applyNumberFormat="1" applyFont="1" applyAlignment="1">
      <alignment horizontal="right"/>
    </xf>
    <xf numFmtId="43" fontId="104" fillId="0" borderId="0" xfId="42" applyFont="1" applyAlignment="1">
      <alignment horizontal="right"/>
    </xf>
    <xf numFmtId="164" fontId="106" fillId="0" borderId="0" xfId="42" applyNumberFormat="1" applyFont="1" applyAlignment="1">
      <alignment horizontal="right"/>
    </xf>
    <xf numFmtId="49" fontId="106" fillId="0" borderId="0" xfId="80" applyNumberFormat="1" applyFont="1">
      <alignment/>
      <protection/>
    </xf>
    <xf numFmtId="164" fontId="106" fillId="0" borderId="0" xfId="49" applyNumberFormat="1" applyFont="1" applyAlignment="1">
      <alignment/>
    </xf>
    <xf numFmtId="165" fontId="106" fillId="0" borderId="0" xfId="49" applyNumberFormat="1" applyFont="1" applyAlignment="1">
      <alignment/>
    </xf>
    <xf numFmtId="165" fontId="106" fillId="0" borderId="0" xfId="64" applyNumberFormat="1" applyFont="1" applyAlignment="1">
      <alignment horizontal="right"/>
    </xf>
    <xf numFmtId="43" fontId="57" fillId="33" borderId="0" xfId="49" applyFont="1" applyFill="1" applyBorder="1" applyAlignment="1">
      <alignment horizontal="right"/>
    </xf>
    <xf numFmtId="164" fontId="106" fillId="0" borderId="0" xfId="64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10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07" fillId="0" borderId="0" xfId="0" applyFont="1" applyAlignment="1">
      <alignment/>
    </xf>
    <xf numFmtId="165" fontId="107" fillId="0" borderId="0" xfId="42" applyNumberFormat="1" applyFont="1" applyAlignment="1">
      <alignment/>
    </xf>
    <xf numFmtId="43" fontId="107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08" fillId="0" borderId="0" xfId="42" applyNumberFormat="1" applyFont="1" applyAlignment="1">
      <alignment horizontal="right"/>
    </xf>
    <xf numFmtId="165" fontId="108" fillId="0" borderId="0" xfId="42" applyNumberFormat="1" applyFont="1" applyAlignment="1">
      <alignment horizontal="right"/>
    </xf>
    <xf numFmtId="1" fontId="108" fillId="0" borderId="0" xfId="0" applyNumberFormat="1" applyFont="1" applyAlignment="1">
      <alignment horizontal="right"/>
    </xf>
    <xf numFmtId="43" fontId="108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94" fillId="0" borderId="0" xfId="42" applyNumberFormat="1" applyFont="1" applyAlignment="1">
      <alignment horizontal="right"/>
    </xf>
    <xf numFmtId="164" fontId="93" fillId="0" borderId="0" xfId="42" applyNumberFormat="1" applyFont="1" applyAlignment="1">
      <alignment horizontal="right"/>
    </xf>
    <xf numFmtId="164" fontId="109" fillId="0" borderId="0" xfId="42" applyNumberFormat="1" applyFont="1" applyAlignment="1">
      <alignment horizontal="right"/>
    </xf>
    <xf numFmtId="165" fontId="109" fillId="0" borderId="0" xfId="42" applyNumberFormat="1" applyFont="1" applyAlignment="1">
      <alignment horizontal="right"/>
    </xf>
    <xf numFmtId="43" fontId="109" fillId="0" borderId="0" xfId="42" applyFont="1" applyAlignment="1">
      <alignment horizontal="right"/>
    </xf>
    <xf numFmtId="164" fontId="94" fillId="0" borderId="0" xfId="42" applyNumberFormat="1" applyFont="1" applyAlignment="1">
      <alignment/>
    </xf>
    <xf numFmtId="164" fontId="93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93" fillId="0" borderId="0" xfId="64" applyNumberFormat="1" applyFont="1" applyAlignment="1">
      <alignment horizontal="left"/>
    </xf>
    <xf numFmtId="43" fontId="93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93" fillId="0" borderId="0" xfId="42" applyNumberFormat="1" applyFont="1" applyAlignment="1">
      <alignment/>
    </xf>
    <xf numFmtId="165" fontId="99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93" fillId="0" borderId="0" xfId="42" applyNumberFormat="1" applyFont="1" applyAlignment="1">
      <alignment horizontal="right"/>
    </xf>
    <xf numFmtId="165" fontId="93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93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09" fillId="0" borderId="0" xfId="42" applyNumberFormat="1" applyFont="1" applyAlignment="1">
      <alignment/>
    </xf>
    <xf numFmtId="165" fontId="109" fillId="0" borderId="0" xfId="42" applyNumberFormat="1" applyFont="1" applyAlignment="1">
      <alignment/>
    </xf>
    <xf numFmtId="165" fontId="109" fillId="0" borderId="0" xfId="42" applyNumberFormat="1" applyFont="1" applyAlignment="1">
      <alignment/>
    </xf>
    <xf numFmtId="43" fontId="109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4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07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4" applyNumberFormat="1" applyFont="1" applyBorder="1" applyAlignment="1">
      <alignment/>
    </xf>
    <xf numFmtId="3" fontId="108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10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4" applyNumberFormat="1" applyFont="1" applyBorder="1" applyAlignment="1">
      <alignment/>
    </xf>
    <xf numFmtId="43" fontId="108" fillId="0" borderId="0" xfId="42" applyFont="1" applyAlignment="1">
      <alignment/>
    </xf>
    <xf numFmtId="0" fontId="111" fillId="0" borderId="0" xfId="0" applyFont="1" applyAlignment="1">
      <alignment/>
    </xf>
    <xf numFmtId="10" fontId="16" fillId="0" borderId="0" xfId="84" applyNumberFormat="1" applyFont="1" applyAlignment="1">
      <alignment/>
    </xf>
    <xf numFmtId="164" fontId="110" fillId="0" borderId="0" xfId="42" applyNumberFormat="1" applyFont="1" applyAlignment="1">
      <alignment horizontal="right"/>
    </xf>
    <xf numFmtId="0" fontId="106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12" fillId="0" borderId="0" xfId="0" applyNumberFormat="1" applyFont="1" applyAlignment="1">
      <alignment/>
    </xf>
    <xf numFmtId="164" fontId="113" fillId="0" borderId="0" xfId="42" applyNumberFormat="1" applyFont="1" applyAlignment="1">
      <alignment horizontal="right"/>
    </xf>
    <xf numFmtId="165" fontId="113" fillId="0" borderId="0" xfId="42" applyNumberFormat="1" applyFont="1" applyAlignment="1">
      <alignment horizontal="right"/>
    </xf>
    <xf numFmtId="43" fontId="113" fillId="0" borderId="0" xfId="42" applyFont="1" applyAlignment="1">
      <alignment horizontal="right"/>
    </xf>
    <xf numFmtId="4" fontId="113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12" fillId="0" borderId="0" xfId="0" applyNumberFormat="1" applyFont="1" applyAlignment="1">
      <alignment horizontal="right"/>
    </xf>
    <xf numFmtId="165" fontId="112" fillId="0" borderId="0" xfId="42" applyNumberFormat="1" applyFont="1" applyAlignment="1">
      <alignment horizontal="right"/>
    </xf>
    <xf numFmtId="43" fontId="112" fillId="0" borderId="0" xfId="42" applyFont="1" applyAlignment="1">
      <alignment horizontal="right"/>
    </xf>
    <xf numFmtId="3" fontId="112" fillId="0" borderId="0" xfId="0" applyNumberFormat="1" applyFont="1" applyAlignment="1">
      <alignment horizontal="right"/>
    </xf>
    <xf numFmtId="0" fontId="114" fillId="0" borderId="0" xfId="0" applyFont="1" applyAlignment="1">
      <alignment horizontal="right"/>
    </xf>
    <xf numFmtId="164" fontId="112" fillId="0" borderId="0" xfId="42" applyNumberFormat="1" applyFont="1" applyAlignment="1">
      <alignment horizontal="right"/>
    </xf>
    <xf numFmtId="49" fontId="114" fillId="0" borderId="0" xfId="80" applyNumberFormat="1" applyFont="1">
      <alignment/>
      <protection/>
    </xf>
    <xf numFmtId="164" fontId="114" fillId="0" borderId="0" xfId="49" applyNumberFormat="1" applyFont="1" applyAlignment="1">
      <alignment/>
    </xf>
    <xf numFmtId="165" fontId="114" fillId="0" borderId="0" xfId="49" applyNumberFormat="1" applyFont="1" applyAlignment="1">
      <alignment/>
    </xf>
    <xf numFmtId="165" fontId="114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14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9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95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4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15" fillId="0" borderId="0" xfId="0" applyNumberFormat="1" applyFont="1" applyAlignment="1">
      <alignment/>
    </xf>
    <xf numFmtId="1" fontId="116" fillId="0" borderId="0" xfId="0" applyNumberFormat="1" applyFont="1" applyAlignment="1">
      <alignment horizontal="right"/>
    </xf>
    <xf numFmtId="165" fontId="116" fillId="0" borderId="0" xfId="42" applyNumberFormat="1" applyFont="1" applyAlignment="1">
      <alignment horizontal="right"/>
    </xf>
    <xf numFmtId="43" fontId="116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17" fillId="0" borderId="0" xfId="0" applyNumberFormat="1" applyFont="1" applyAlignment="1">
      <alignment/>
    </xf>
    <xf numFmtId="165" fontId="117" fillId="0" borderId="0" xfId="42" applyNumberFormat="1" applyFont="1" applyAlignment="1">
      <alignment/>
    </xf>
    <xf numFmtId="165" fontId="117" fillId="0" borderId="0" xfId="42" applyNumberFormat="1" applyFont="1" applyAlignment="1">
      <alignment/>
    </xf>
    <xf numFmtId="43" fontId="117" fillId="0" borderId="0" xfId="42" applyFont="1" applyAlignment="1">
      <alignment horizontal="right"/>
    </xf>
    <xf numFmtId="43" fontId="117" fillId="0" borderId="0" xfId="42" applyFont="1" applyAlignment="1">
      <alignment/>
    </xf>
    <xf numFmtId="0" fontId="90" fillId="0" borderId="0" xfId="0" applyFont="1" applyAlignment="1">
      <alignment/>
    </xf>
    <xf numFmtId="1" fontId="118" fillId="0" borderId="0" xfId="0" applyNumberFormat="1" applyFont="1" applyAlignment="1">
      <alignment/>
    </xf>
    <xf numFmtId="165" fontId="118" fillId="0" borderId="0" xfId="42" applyNumberFormat="1" applyFont="1" applyAlignment="1">
      <alignment/>
    </xf>
    <xf numFmtId="165" fontId="118" fillId="0" borderId="0" xfId="42" applyNumberFormat="1" applyFont="1" applyAlignment="1">
      <alignment/>
    </xf>
    <xf numFmtId="43" fontId="118" fillId="0" borderId="0" xfId="42" applyFont="1" applyAlignment="1">
      <alignment horizontal="right"/>
    </xf>
    <xf numFmtId="43" fontId="118" fillId="0" borderId="0" xfId="42" applyFont="1" applyAlignment="1">
      <alignment/>
    </xf>
    <xf numFmtId="3" fontId="118" fillId="0" borderId="0" xfId="0" applyNumberFormat="1" applyFont="1" applyAlignment="1">
      <alignment/>
    </xf>
    <xf numFmtId="165" fontId="118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15" fillId="0" borderId="0" xfId="0" applyNumberFormat="1" applyFont="1" applyAlignment="1">
      <alignment/>
    </xf>
    <xf numFmtId="4" fontId="115" fillId="0" borderId="0" xfId="0" applyNumberFormat="1" applyFont="1" applyAlignment="1">
      <alignment/>
    </xf>
    <xf numFmtId="172" fontId="115" fillId="0" borderId="0" xfId="0" applyNumberFormat="1" applyFont="1" applyAlignment="1">
      <alignment/>
    </xf>
    <xf numFmtId="4" fontId="115" fillId="0" borderId="0" xfId="0" applyNumberFormat="1" applyFont="1" applyAlignment="1">
      <alignment/>
    </xf>
    <xf numFmtId="43" fontId="115" fillId="0" borderId="0" xfId="42" applyFont="1" applyAlignment="1">
      <alignment horizontal="right"/>
    </xf>
    <xf numFmtId="0" fontId="115" fillId="0" borderId="0" xfId="0" applyFont="1" applyAlignment="1">
      <alignment/>
    </xf>
    <xf numFmtId="0" fontId="115" fillId="0" borderId="0" xfId="0" applyFont="1" applyAlignment="1">
      <alignment/>
    </xf>
    <xf numFmtId="2" fontId="115" fillId="0" borderId="0" xfId="0" applyNumberFormat="1" applyFont="1" applyAlignment="1">
      <alignment/>
    </xf>
    <xf numFmtId="171" fontId="115" fillId="0" borderId="0" xfId="0" applyNumberFormat="1" applyFont="1" applyAlignment="1">
      <alignment/>
    </xf>
    <xf numFmtId="171" fontId="115" fillId="0" borderId="0" xfId="0" applyNumberFormat="1" applyFont="1" applyAlignment="1">
      <alignment/>
    </xf>
    <xf numFmtId="10" fontId="0" fillId="0" borderId="0" xfId="83" applyNumberFormat="1" applyFont="1" applyAlignment="1">
      <alignment/>
    </xf>
    <xf numFmtId="164" fontId="96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97" fillId="0" borderId="0" xfId="42" applyNumberFormat="1" applyFont="1" applyAlignment="1">
      <alignment/>
    </xf>
    <xf numFmtId="165" fontId="97" fillId="0" borderId="0" xfId="42" applyNumberFormat="1" applyFont="1" applyAlignment="1">
      <alignment horizontal="right"/>
    </xf>
    <xf numFmtId="43" fontId="97" fillId="0" borderId="0" xfId="42" applyFont="1" applyAlignment="1">
      <alignment horizontal="center"/>
    </xf>
    <xf numFmtId="165" fontId="97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19" fillId="0" borderId="0" xfId="0" applyNumberFormat="1" applyFont="1" applyAlignment="1">
      <alignment horizontal="right"/>
    </xf>
    <xf numFmtId="165" fontId="119" fillId="0" borderId="0" xfId="42" applyNumberFormat="1" applyFont="1" applyAlignment="1">
      <alignment horizontal="right"/>
    </xf>
    <xf numFmtId="43" fontId="119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20" fillId="0" borderId="0" xfId="0" applyFont="1" applyAlignment="1">
      <alignment horizontal="right"/>
    </xf>
    <xf numFmtId="164" fontId="119" fillId="0" borderId="0" xfId="42" applyNumberFormat="1" applyFont="1" applyAlignment="1">
      <alignment horizontal="right"/>
    </xf>
    <xf numFmtId="3" fontId="119" fillId="0" borderId="0" xfId="0" applyNumberFormat="1" applyFont="1" applyAlignment="1">
      <alignment horizontal="right"/>
    </xf>
    <xf numFmtId="1" fontId="121" fillId="0" borderId="0" xfId="0" applyNumberFormat="1" applyFont="1" applyAlignment="1">
      <alignment/>
    </xf>
    <xf numFmtId="165" fontId="121" fillId="0" borderId="0" xfId="42" applyNumberFormat="1" applyFont="1" applyAlignment="1">
      <alignment/>
    </xf>
    <xf numFmtId="165" fontId="121" fillId="0" borderId="0" xfId="42" applyNumberFormat="1" applyFont="1" applyAlignment="1">
      <alignment/>
    </xf>
    <xf numFmtId="43" fontId="121" fillId="0" borderId="0" xfId="42" applyFont="1" applyAlignment="1">
      <alignment horizontal="right"/>
    </xf>
    <xf numFmtId="43" fontId="121" fillId="0" borderId="0" xfId="42" applyFont="1" applyAlignment="1">
      <alignment/>
    </xf>
    <xf numFmtId="3" fontId="121" fillId="0" borderId="0" xfId="0" applyNumberFormat="1" applyFont="1" applyAlignment="1">
      <alignment/>
    </xf>
    <xf numFmtId="165" fontId="121" fillId="0" borderId="0" xfId="42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4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4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4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49" applyNumberFormat="1" applyFont="1" applyAlignment="1">
      <alignment horizontal="left"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07" fillId="0" borderId="0" xfId="0" applyFont="1" applyBorder="1" applyAlignment="1">
      <alignment vertical="center"/>
    </xf>
    <xf numFmtId="43" fontId="15" fillId="0" borderId="0" xfId="49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5" fontId="15" fillId="0" borderId="0" xfId="49" applyNumberFormat="1" applyFont="1" applyAlignment="1">
      <alignment horizontal="center" vertical="center"/>
    </xf>
    <xf numFmtId="43" fontId="15" fillId="0" borderId="0" xfId="49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5" fontId="9" fillId="0" borderId="0" xfId="49" applyNumberFormat="1" applyFont="1" applyAlignment="1">
      <alignment horizontal="right"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43" fontId="16" fillId="0" borderId="0" xfId="49" applyFont="1" applyAlignment="1">
      <alignment horizontal="right" vertical="center"/>
    </xf>
    <xf numFmtId="165" fontId="15" fillId="0" borderId="0" xfId="49" applyNumberFormat="1" applyFont="1" applyAlignment="1">
      <alignment horizontal="right" vertical="center"/>
    </xf>
    <xf numFmtId="43" fontId="15" fillId="0" borderId="0" xfId="49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10" fontId="15" fillId="0" borderId="0" xfId="84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4" applyNumberFormat="1" applyFont="1" applyBorder="1" applyAlignment="1">
      <alignment vertical="center"/>
    </xf>
    <xf numFmtId="165" fontId="15" fillId="0" borderId="0" xfId="42" applyNumberFormat="1" applyFont="1" applyAlignment="1">
      <alignment vertical="center"/>
    </xf>
    <xf numFmtId="43" fontId="15" fillId="0" borderId="0" xfId="42" applyFont="1" applyAlignment="1">
      <alignment vertical="center"/>
    </xf>
    <xf numFmtId="165" fontId="15" fillId="0" borderId="0" xfId="42" applyNumberFormat="1" applyFont="1" applyAlignment="1">
      <alignment horizontal="center" vertical="center"/>
    </xf>
    <xf numFmtId="43" fontId="15" fillId="0" borderId="0" xfId="42" applyFont="1" applyAlignment="1">
      <alignment horizontal="center" vertical="center"/>
    </xf>
    <xf numFmtId="43" fontId="16" fillId="0" borderId="0" xfId="49" applyFont="1" applyAlignment="1">
      <alignment horizontal="center" vertical="center"/>
    </xf>
    <xf numFmtId="164" fontId="15" fillId="0" borderId="0" xfId="49" applyNumberFormat="1" applyFont="1" applyAlignment="1">
      <alignment vertical="center"/>
    </xf>
    <xf numFmtId="0" fontId="107" fillId="0" borderId="0" xfId="0" applyFont="1" applyAlignment="1">
      <alignment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 vertical="center"/>
    </xf>
    <xf numFmtId="165" fontId="17" fillId="0" borderId="0" xfId="42" applyNumberFormat="1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0" fontId="15" fillId="0" borderId="0" xfId="8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4" applyNumberFormat="1" applyFont="1" applyAlignment="1">
      <alignment vertical="center"/>
    </xf>
    <xf numFmtId="0" fontId="11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3" fontId="122" fillId="0" borderId="0" xfId="42" applyFont="1" applyAlignment="1">
      <alignment vertical="center"/>
    </xf>
    <xf numFmtId="43" fontId="107" fillId="0" borderId="0" xfId="42" applyFont="1" applyAlignment="1">
      <alignment vertical="center"/>
    </xf>
    <xf numFmtId="165" fontId="15" fillId="0" borderId="0" xfId="49" applyNumberFormat="1" applyFont="1" applyBorder="1" applyAlignment="1">
      <alignment vertical="center"/>
    </xf>
    <xf numFmtId="10" fontId="15" fillId="0" borderId="0" xfId="84" applyNumberFormat="1" applyFont="1" applyBorder="1" applyAlignment="1">
      <alignment horizontal="right" vertical="center"/>
    </xf>
    <xf numFmtId="43" fontId="16" fillId="0" borderId="0" xfId="49" applyFont="1" applyAlignment="1">
      <alignment vertical="center"/>
    </xf>
    <xf numFmtId="10" fontId="32" fillId="0" borderId="0" xfId="84" applyNumberFormat="1" applyFont="1" applyAlignment="1">
      <alignment horizontal="center" vertical="center"/>
    </xf>
    <xf numFmtId="164" fontId="16" fillId="0" borderId="0" xfId="42" applyNumberFormat="1" applyFont="1" applyAlignment="1">
      <alignment horizontal="right" vertical="center"/>
    </xf>
    <xf numFmtId="165" fontId="16" fillId="0" borderId="0" xfId="42" applyNumberFormat="1" applyFont="1" applyAlignment="1">
      <alignment vertical="center"/>
    </xf>
    <xf numFmtId="43" fontId="16" fillId="0" borderId="0" xfId="42" applyFont="1" applyAlignment="1">
      <alignment vertical="center"/>
    </xf>
    <xf numFmtId="164" fontId="16" fillId="0" borderId="0" xfId="42" applyNumberFormat="1" applyFont="1" applyAlignment="1">
      <alignment vertical="center"/>
    </xf>
    <xf numFmtId="10" fontId="16" fillId="0" borderId="0" xfId="84" applyNumberFormat="1" applyFont="1" applyAlignment="1">
      <alignment horizontal="center" vertical="center"/>
    </xf>
    <xf numFmtId="164" fontId="15" fillId="0" borderId="0" xfId="42" applyNumberFormat="1" applyFont="1" applyAlignment="1">
      <alignment horizontal="right" vertical="center"/>
    </xf>
    <xf numFmtId="164" fontId="15" fillId="0" borderId="0" xfId="42" applyNumberFormat="1" applyFont="1" applyAlignment="1">
      <alignment vertical="center"/>
    </xf>
    <xf numFmtId="10" fontId="15" fillId="0" borderId="0" xfId="83" applyNumberFormat="1" applyFont="1" applyAlignment="1">
      <alignment vertical="center"/>
    </xf>
    <xf numFmtId="164" fontId="16" fillId="0" borderId="0" xfId="42" applyNumberFormat="1" applyFont="1" applyAlignment="1">
      <alignment horizontal="center" vertical="center"/>
    </xf>
    <xf numFmtId="10" fontId="16" fillId="0" borderId="0" xfId="83" applyNumberFormat="1" applyFont="1" applyAlignment="1">
      <alignment vertical="center"/>
    </xf>
    <xf numFmtId="164" fontId="123" fillId="0" borderId="0" xfId="42" applyNumberFormat="1" applyFont="1" applyAlignment="1">
      <alignment vertical="center"/>
    </xf>
    <xf numFmtId="165" fontId="123" fillId="0" borderId="0" xfId="42" applyNumberFormat="1" applyFont="1" applyAlignment="1">
      <alignment vertical="center"/>
    </xf>
    <xf numFmtId="43" fontId="123" fillId="0" borderId="0" xfId="42" applyFont="1" applyAlignment="1">
      <alignment vertical="center"/>
    </xf>
    <xf numFmtId="10" fontId="123" fillId="0" borderId="0" xfId="83" applyNumberFormat="1" applyFont="1" applyAlignment="1">
      <alignment vertical="center"/>
    </xf>
    <xf numFmtId="165" fontId="107" fillId="0" borderId="0" xfId="42" applyNumberFormat="1" applyFont="1" applyAlignment="1">
      <alignment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4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E55" t="str">
            <v>Sale No. 27</v>
          </cell>
        </row>
        <row r="56">
          <cell r="C56" t="str">
            <v>%</v>
          </cell>
          <cell r="D56" t="str">
            <v>Pkgs.</v>
          </cell>
          <cell r="E56" t="str">
            <v>Kgs.</v>
          </cell>
          <cell r="G56" t="str">
            <v>Av.Pr.</v>
          </cell>
        </row>
        <row r="57">
          <cell r="C57">
            <v>0</v>
          </cell>
          <cell r="D57">
            <v>0</v>
          </cell>
          <cell r="E57">
            <v>0</v>
          </cell>
          <cell r="G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6.7109375" style="700" customWidth="1"/>
    <col min="2" max="2" width="7.57421875" style="700" customWidth="1"/>
    <col min="3" max="3" width="12.57421875" style="730" customWidth="1"/>
    <col min="4" max="4" width="12.7109375" style="711" customWidth="1"/>
    <col min="5" max="5" width="14.28125" style="700" customWidth="1"/>
    <col min="6" max="6" width="13.57421875" style="730" customWidth="1"/>
    <col min="7" max="7" width="9.8515625" style="711" customWidth="1"/>
    <col min="8" max="8" width="8.8515625" style="711" customWidth="1"/>
    <col min="9" max="9" width="9.28125" style="666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667"/>
      <c r="B1" s="667"/>
      <c r="C1" s="668" t="s">
        <v>3</v>
      </c>
      <c r="D1" s="669"/>
      <c r="E1" s="670"/>
      <c r="F1" s="669"/>
      <c r="G1" s="667"/>
      <c r="H1" s="667"/>
      <c r="I1" s="671"/>
    </row>
    <row r="2" spans="1:9" ht="13.5" customHeight="1">
      <c r="A2" s="667"/>
      <c r="B2" s="667"/>
      <c r="C2" s="668" t="s">
        <v>4</v>
      </c>
      <c r="D2" s="672"/>
      <c r="E2" s="668"/>
      <c r="F2" s="669"/>
      <c r="G2" s="667"/>
      <c r="H2" s="667"/>
      <c r="I2" s="671"/>
    </row>
    <row r="3" spans="1:9" ht="13.5" customHeight="1">
      <c r="A3" s="667"/>
      <c r="B3" s="667"/>
      <c r="C3" s="668" t="s">
        <v>5</v>
      </c>
      <c r="D3" s="672"/>
      <c r="E3" s="668"/>
      <c r="F3" s="669"/>
      <c r="G3" s="667"/>
      <c r="H3" s="667"/>
      <c r="I3" s="671"/>
    </row>
    <row r="4" spans="1:9" ht="13.5" customHeight="1">
      <c r="A4" s="673"/>
      <c r="B4" s="667"/>
      <c r="C4" s="668" t="s">
        <v>1145</v>
      </c>
      <c r="D4" s="672"/>
      <c r="E4" s="668"/>
      <c r="F4" s="669"/>
      <c r="G4" s="673"/>
      <c r="H4" s="667"/>
      <c r="I4" s="671"/>
    </row>
    <row r="5" spans="1:9" ht="13.5" customHeight="1">
      <c r="A5" s="667"/>
      <c r="B5" s="673"/>
      <c r="C5" s="674"/>
      <c r="D5" s="675"/>
      <c r="E5" s="670" t="s">
        <v>1374</v>
      </c>
      <c r="F5" s="669"/>
      <c r="G5" s="673"/>
      <c r="H5" s="667"/>
      <c r="I5" s="671"/>
    </row>
    <row r="6" spans="1:9" ht="13.5" customHeight="1">
      <c r="A6" s="667"/>
      <c r="B6" s="673"/>
      <c r="C6" s="674"/>
      <c r="D6" s="675"/>
      <c r="E6" s="670"/>
      <c r="F6" s="669"/>
      <c r="G6" s="673"/>
      <c r="H6" s="667"/>
      <c r="I6" s="671"/>
    </row>
    <row r="7" spans="1:9" ht="13.5" customHeight="1">
      <c r="A7" s="676" t="s">
        <v>1113</v>
      </c>
      <c r="B7" s="673"/>
      <c r="C7" s="674"/>
      <c r="D7" s="675"/>
      <c r="E7" s="674"/>
      <c r="F7" s="675"/>
      <c r="G7" s="673"/>
      <c r="H7" s="667"/>
      <c r="I7" s="671"/>
    </row>
    <row r="8" spans="1:9" ht="13.5" customHeight="1">
      <c r="A8" s="667"/>
      <c r="B8" s="667"/>
      <c r="C8" s="670"/>
      <c r="D8" s="669"/>
      <c r="E8" s="670"/>
      <c r="F8" s="669"/>
      <c r="G8" s="667"/>
      <c r="H8" s="667"/>
      <c r="I8" s="671"/>
    </row>
    <row r="9" spans="1:9" ht="13.5" customHeight="1">
      <c r="A9" s="677" t="s">
        <v>625</v>
      </c>
      <c r="B9" s="678"/>
      <c r="C9" s="679" t="s">
        <v>1375</v>
      </c>
      <c r="D9" s="669"/>
      <c r="E9" s="680" t="s">
        <v>1376</v>
      </c>
      <c r="F9" s="669"/>
      <c r="G9" s="667"/>
      <c r="H9" s="667"/>
      <c r="I9" s="671"/>
    </row>
    <row r="10" spans="1:9" ht="13.5" customHeight="1">
      <c r="A10" s="677" t="s">
        <v>626</v>
      </c>
      <c r="B10" s="667"/>
      <c r="C10" s="681" t="s">
        <v>0</v>
      </c>
      <c r="D10" s="682" t="s">
        <v>1</v>
      </c>
      <c r="E10" s="681" t="s">
        <v>0</v>
      </c>
      <c r="F10" s="682" t="s">
        <v>1</v>
      </c>
      <c r="G10" s="667"/>
      <c r="H10" s="667"/>
      <c r="I10" s="671"/>
    </row>
    <row r="11" spans="1:9" ht="13.5" customHeight="1">
      <c r="A11" s="667" t="s">
        <v>879</v>
      </c>
      <c r="B11" s="667"/>
      <c r="C11" s="670">
        <v>0</v>
      </c>
      <c r="D11" s="669">
        <v>0</v>
      </c>
      <c r="E11" s="670">
        <v>9223.6</v>
      </c>
      <c r="F11" s="669">
        <v>133.45959278372868</v>
      </c>
      <c r="G11" s="667"/>
      <c r="H11" s="667"/>
      <c r="I11" s="671"/>
    </row>
    <row r="12" spans="1:9" ht="13.5" customHeight="1">
      <c r="A12" s="667" t="s">
        <v>627</v>
      </c>
      <c r="B12" s="667"/>
      <c r="C12" s="670">
        <v>2992.4</v>
      </c>
      <c r="D12" s="669">
        <v>155.33234193289667</v>
      </c>
      <c r="E12" s="670">
        <v>126504.70000000001</v>
      </c>
      <c r="F12" s="669">
        <v>143.33833525552805</v>
      </c>
      <c r="G12" s="667"/>
      <c r="H12" s="667"/>
      <c r="I12" s="671"/>
    </row>
    <row r="13" spans="1:9" ht="13.5" customHeight="1">
      <c r="A13" s="667" t="s">
        <v>629</v>
      </c>
      <c r="B13" s="667"/>
      <c r="C13" s="670">
        <v>0</v>
      </c>
      <c r="D13" s="669">
        <v>0</v>
      </c>
      <c r="E13" s="670">
        <v>17021</v>
      </c>
      <c r="F13" s="669">
        <v>179.31449386052523</v>
      </c>
      <c r="G13" s="667"/>
      <c r="H13" s="667"/>
      <c r="I13" s="671"/>
    </row>
    <row r="14" spans="1:9" ht="13.5" customHeight="1">
      <c r="A14" s="667" t="s">
        <v>630</v>
      </c>
      <c r="B14" s="667"/>
      <c r="C14" s="670">
        <v>0</v>
      </c>
      <c r="D14" s="669">
        <v>0</v>
      </c>
      <c r="E14" s="670">
        <v>674.5</v>
      </c>
      <c r="F14" s="669">
        <v>181.3721275018532</v>
      </c>
      <c r="G14" s="667"/>
      <c r="H14" s="667"/>
      <c r="I14" s="671"/>
    </row>
    <row r="15" spans="1:9" ht="13.5" customHeight="1">
      <c r="A15" s="667" t="s">
        <v>628</v>
      </c>
      <c r="B15" s="667"/>
      <c r="C15" s="670">
        <v>1994</v>
      </c>
      <c r="D15" s="669">
        <v>227</v>
      </c>
      <c r="E15" s="670">
        <v>89031.09999999999</v>
      </c>
      <c r="F15" s="669">
        <v>204.34882979093825</v>
      </c>
      <c r="G15" s="667"/>
      <c r="H15" s="667"/>
      <c r="I15" s="671"/>
    </row>
    <row r="16" spans="1:9" ht="13.5" customHeight="1">
      <c r="A16" s="667" t="s">
        <v>855</v>
      </c>
      <c r="B16" s="667"/>
      <c r="C16" s="670">
        <v>0</v>
      </c>
      <c r="D16" s="669">
        <v>0</v>
      </c>
      <c r="E16" s="670">
        <v>16453</v>
      </c>
      <c r="F16" s="669">
        <v>211.81760165319395</v>
      </c>
      <c r="G16" s="667"/>
      <c r="H16" s="667"/>
      <c r="I16" s="671"/>
    </row>
    <row r="17" spans="1:9" ht="13.5" customHeight="1">
      <c r="A17" s="667" t="s">
        <v>631</v>
      </c>
      <c r="B17" s="667"/>
      <c r="C17" s="670">
        <v>0</v>
      </c>
      <c r="D17" s="669">
        <v>0</v>
      </c>
      <c r="E17" s="670">
        <v>41850.9</v>
      </c>
      <c r="F17" s="669">
        <v>168.97592405420193</v>
      </c>
      <c r="G17" s="667"/>
      <c r="H17" s="667"/>
      <c r="I17" s="671"/>
    </row>
    <row r="18" spans="1:9" ht="13.5" customHeight="1">
      <c r="A18" s="667" t="s">
        <v>632</v>
      </c>
      <c r="B18" s="667"/>
      <c r="C18" s="670">
        <v>22465.8</v>
      </c>
      <c r="D18" s="669">
        <v>207.53317487024722</v>
      </c>
      <c r="E18" s="670">
        <v>354100.50000000006</v>
      </c>
      <c r="F18" s="669">
        <v>192.37508616903952</v>
      </c>
      <c r="G18" s="667"/>
      <c r="H18" s="667"/>
      <c r="I18" s="671"/>
    </row>
    <row r="19" spans="1:9" ht="13.5" customHeight="1">
      <c r="A19" s="667" t="s">
        <v>633</v>
      </c>
      <c r="B19" s="667"/>
      <c r="C19" s="670">
        <v>2991</v>
      </c>
      <c r="D19" s="669">
        <v>148.33333333333334</v>
      </c>
      <c r="E19" s="670">
        <v>58801.3</v>
      </c>
      <c r="F19" s="669">
        <v>160.40625462362226</v>
      </c>
      <c r="G19" s="667"/>
      <c r="H19" s="667"/>
      <c r="I19" s="671"/>
    </row>
    <row r="20" spans="1:9" ht="13.5" customHeight="1">
      <c r="A20" s="667" t="s">
        <v>634</v>
      </c>
      <c r="B20" s="667"/>
      <c r="C20" s="670">
        <v>0</v>
      </c>
      <c r="D20" s="669">
        <v>0</v>
      </c>
      <c r="E20" s="670">
        <v>4985</v>
      </c>
      <c r="F20" s="669">
        <v>194.4</v>
      </c>
      <c r="G20" s="667"/>
      <c r="H20" s="667"/>
      <c r="I20" s="671"/>
    </row>
    <row r="21" spans="1:9" ht="13.5" customHeight="1">
      <c r="A21" s="667" t="s">
        <v>635</v>
      </c>
      <c r="B21" s="667"/>
      <c r="C21" s="670">
        <v>0</v>
      </c>
      <c r="D21" s="669">
        <v>0</v>
      </c>
      <c r="E21" s="670">
        <v>48361</v>
      </c>
      <c r="F21" s="669">
        <v>186.3723289427431</v>
      </c>
      <c r="G21" s="667"/>
      <c r="H21" s="667"/>
      <c r="I21" s="671"/>
    </row>
    <row r="22" spans="1:9" ht="13.5" customHeight="1">
      <c r="A22" s="667" t="s">
        <v>636</v>
      </c>
      <c r="B22" s="667"/>
      <c r="C22" s="670">
        <v>22012.5</v>
      </c>
      <c r="D22" s="669">
        <v>319.03591141396936</v>
      </c>
      <c r="E22" s="670">
        <v>426477.3</v>
      </c>
      <c r="F22" s="669">
        <v>294.25455071113987</v>
      </c>
      <c r="G22" s="667"/>
      <c r="H22" s="667"/>
      <c r="I22" s="671"/>
    </row>
    <row r="23" spans="1:9" ht="13.5" customHeight="1">
      <c r="A23" s="667" t="s">
        <v>637</v>
      </c>
      <c r="B23" s="667"/>
      <c r="C23" s="670">
        <v>0</v>
      </c>
      <c r="D23" s="669">
        <v>0</v>
      </c>
      <c r="E23" s="670">
        <v>45868.3</v>
      </c>
      <c r="F23" s="669">
        <v>134.92831868632587</v>
      </c>
      <c r="G23" s="667"/>
      <c r="H23" s="667"/>
      <c r="I23" s="671"/>
    </row>
    <row r="24" spans="1:9" ht="13.5" customHeight="1">
      <c r="A24" s="667" t="s">
        <v>638</v>
      </c>
      <c r="B24" s="667"/>
      <c r="C24" s="670">
        <v>10767.5</v>
      </c>
      <c r="D24" s="669">
        <v>198.74933828651032</v>
      </c>
      <c r="E24" s="670">
        <v>101773.29999999999</v>
      </c>
      <c r="F24" s="669">
        <v>196.26239495034557</v>
      </c>
      <c r="G24" s="667"/>
      <c r="H24" s="667"/>
      <c r="I24" s="671"/>
    </row>
    <row r="25" spans="1:9" ht="13.5" customHeight="1">
      <c r="A25" s="667" t="s">
        <v>856</v>
      </c>
      <c r="B25" s="667"/>
      <c r="C25" s="670">
        <v>0</v>
      </c>
      <c r="D25" s="669">
        <v>0</v>
      </c>
      <c r="E25" s="670">
        <v>5483.7</v>
      </c>
      <c r="F25" s="669">
        <v>197.13614895052612</v>
      </c>
      <c r="G25" s="667"/>
      <c r="H25" s="667"/>
      <c r="I25" s="671"/>
    </row>
    <row r="26" spans="1:9" ht="13.5" customHeight="1">
      <c r="A26" s="667" t="s">
        <v>639</v>
      </c>
      <c r="B26" s="667"/>
      <c r="C26" s="670">
        <v>0</v>
      </c>
      <c r="D26" s="669">
        <v>0</v>
      </c>
      <c r="E26" s="670">
        <v>59621.3</v>
      </c>
      <c r="F26" s="669">
        <v>184.28336014142596</v>
      </c>
      <c r="G26" s="667"/>
      <c r="H26" s="667"/>
      <c r="I26" s="671"/>
    </row>
    <row r="27" spans="1:9" ht="13.5" customHeight="1">
      <c r="A27" s="667" t="s">
        <v>1377</v>
      </c>
      <c r="B27" s="667"/>
      <c r="C27" s="670">
        <v>1497</v>
      </c>
      <c r="D27" s="669">
        <v>140</v>
      </c>
      <c r="E27" s="670">
        <v>1497</v>
      </c>
      <c r="F27" s="669">
        <v>140</v>
      </c>
      <c r="G27" s="667"/>
      <c r="H27" s="667"/>
      <c r="I27" s="671"/>
    </row>
    <row r="28" spans="1:9" ht="13.5" customHeight="1">
      <c r="A28" s="667" t="s">
        <v>640</v>
      </c>
      <c r="B28" s="667"/>
      <c r="C28" s="670">
        <v>0</v>
      </c>
      <c r="D28" s="669">
        <v>0</v>
      </c>
      <c r="E28" s="670">
        <v>167494.5</v>
      </c>
      <c r="F28" s="669">
        <v>215.56465555585405</v>
      </c>
      <c r="G28" s="667"/>
      <c r="H28" s="667"/>
      <c r="I28" s="671"/>
    </row>
    <row r="29" spans="1:9" ht="13.5" customHeight="1">
      <c r="A29" s="667" t="s">
        <v>641</v>
      </c>
      <c r="B29" s="667"/>
      <c r="C29" s="670">
        <v>8984.9</v>
      </c>
      <c r="D29" s="669">
        <v>199.89031597457958</v>
      </c>
      <c r="E29" s="670">
        <v>106040.19999999997</v>
      </c>
      <c r="F29" s="669">
        <v>196.7384935147237</v>
      </c>
      <c r="G29" s="667"/>
      <c r="H29" s="667"/>
      <c r="I29" s="671"/>
    </row>
    <row r="30" spans="1:9" ht="13.5" customHeight="1">
      <c r="A30" s="667" t="s">
        <v>642</v>
      </c>
      <c r="B30" s="667"/>
      <c r="C30" s="670">
        <v>0</v>
      </c>
      <c r="D30" s="669">
        <v>0</v>
      </c>
      <c r="E30" s="670">
        <v>10491</v>
      </c>
      <c r="F30" s="669">
        <v>175.05290248784672</v>
      </c>
      <c r="G30" s="667"/>
      <c r="H30" s="667"/>
      <c r="I30" s="671"/>
    </row>
    <row r="31" spans="1:9" ht="13.5" customHeight="1">
      <c r="A31" s="667" t="s">
        <v>643</v>
      </c>
      <c r="B31" s="667"/>
      <c r="C31" s="670">
        <v>0</v>
      </c>
      <c r="D31" s="669">
        <v>0</v>
      </c>
      <c r="E31" s="670">
        <v>1233</v>
      </c>
      <c r="F31" s="669">
        <v>171.3199513381995</v>
      </c>
      <c r="G31" s="667"/>
      <c r="H31" s="667"/>
      <c r="I31" s="671"/>
    </row>
    <row r="32" spans="1:9" ht="13.5" customHeight="1">
      <c r="A32" s="667" t="s">
        <v>644</v>
      </c>
      <c r="B32" s="667"/>
      <c r="C32" s="670">
        <v>34447</v>
      </c>
      <c r="D32" s="669">
        <v>206.88424245943042</v>
      </c>
      <c r="E32" s="670">
        <v>573914.2000000001</v>
      </c>
      <c r="F32" s="669">
        <v>192.56517123988218</v>
      </c>
      <c r="G32" s="667"/>
      <c r="H32" s="667"/>
      <c r="I32" s="671"/>
    </row>
    <row r="33" spans="1:9" ht="13.5" customHeight="1">
      <c r="A33" s="667" t="s">
        <v>645</v>
      </c>
      <c r="B33" s="667"/>
      <c r="C33" s="670">
        <v>0</v>
      </c>
      <c r="D33" s="669">
        <v>0</v>
      </c>
      <c r="E33" s="670">
        <v>323525</v>
      </c>
      <c r="F33" s="669">
        <v>223.51499574994205</v>
      </c>
      <c r="G33" s="667"/>
      <c r="H33" s="667"/>
      <c r="I33" s="671"/>
    </row>
    <row r="34" spans="1:9" ht="13.5" customHeight="1">
      <c r="A34" s="667" t="s">
        <v>646</v>
      </c>
      <c r="B34" s="667"/>
      <c r="C34" s="670">
        <v>1745.7</v>
      </c>
      <c r="D34" s="669">
        <v>124.14223520650742</v>
      </c>
      <c r="E34" s="670">
        <v>103390.9</v>
      </c>
      <c r="F34" s="669">
        <v>124.34148846755372</v>
      </c>
      <c r="G34" s="667"/>
      <c r="H34" s="667"/>
      <c r="I34" s="671"/>
    </row>
    <row r="35" spans="1:9" ht="13.5" customHeight="1">
      <c r="A35" s="667" t="s">
        <v>647</v>
      </c>
      <c r="B35" s="667"/>
      <c r="C35" s="670">
        <v>8987.4</v>
      </c>
      <c r="D35" s="669">
        <v>151.61221265327015</v>
      </c>
      <c r="E35" s="670">
        <v>227660.7</v>
      </c>
      <c r="F35" s="669">
        <v>148.17994102627287</v>
      </c>
      <c r="G35" s="667"/>
      <c r="H35" s="667"/>
      <c r="I35" s="671"/>
    </row>
    <row r="36" spans="1:9" ht="13.5" customHeight="1">
      <c r="A36" s="667" t="s">
        <v>880</v>
      </c>
      <c r="B36" s="667"/>
      <c r="C36" s="670">
        <v>0</v>
      </c>
      <c r="D36" s="669">
        <v>0</v>
      </c>
      <c r="E36" s="670">
        <v>28916.800000000003</v>
      </c>
      <c r="F36" s="669">
        <v>236.20765091573062</v>
      </c>
      <c r="G36" s="667"/>
      <c r="H36" s="667"/>
      <c r="I36" s="671"/>
    </row>
    <row r="37" spans="1:9" ht="13.5" customHeight="1">
      <c r="A37" s="667" t="s">
        <v>648</v>
      </c>
      <c r="B37" s="667"/>
      <c r="C37" s="670">
        <v>0</v>
      </c>
      <c r="D37" s="669">
        <v>0</v>
      </c>
      <c r="E37" s="670">
        <v>15560.2</v>
      </c>
      <c r="F37" s="669">
        <v>164.04772432230948</v>
      </c>
      <c r="G37" s="667"/>
      <c r="H37" s="667"/>
      <c r="I37" s="671"/>
    </row>
    <row r="38" spans="1:9" ht="13.5" customHeight="1">
      <c r="A38" s="667" t="s">
        <v>650</v>
      </c>
      <c r="B38" s="667"/>
      <c r="C38" s="670">
        <v>0</v>
      </c>
      <c r="D38" s="669">
        <v>0</v>
      </c>
      <c r="E38" s="670">
        <v>72357.59999999999</v>
      </c>
      <c r="F38" s="669">
        <v>146.92903440689022</v>
      </c>
      <c r="G38" s="667"/>
      <c r="H38" s="667"/>
      <c r="I38" s="671"/>
    </row>
    <row r="39" spans="1:9" ht="13.5" customHeight="1">
      <c r="A39" s="667" t="s">
        <v>649</v>
      </c>
      <c r="B39" s="667"/>
      <c r="C39" s="670">
        <v>998.5</v>
      </c>
      <c r="D39" s="669">
        <v>131</v>
      </c>
      <c r="E39" s="670">
        <v>121725.40000000001</v>
      </c>
      <c r="F39" s="669">
        <v>135.4830405157839</v>
      </c>
      <c r="G39" s="667"/>
      <c r="H39" s="667"/>
      <c r="I39" s="671"/>
    </row>
    <row r="40" spans="1:9" ht="13.5" customHeight="1">
      <c r="A40" s="667" t="s">
        <v>719</v>
      </c>
      <c r="B40" s="667"/>
      <c r="C40" s="670">
        <v>498.5</v>
      </c>
      <c r="D40" s="669">
        <v>170</v>
      </c>
      <c r="E40" s="670">
        <v>29159.500000000004</v>
      </c>
      <c r="F40" s="669">
        <v>176.05112913458734</v>
      </c>
      <c r="G40" s="667"/>
      <c r="H40" s="667"/>
      <c r="I40" s="671"/>
    </row>
    <row r="41" spans="1:9" ht="13.5" customHeight="1">
      <c r="A41" s="667" t="s">
        <v>651</v>
      </c>
      <c r="B41" s="667"/>
      <c r="C41" s="670">
        <v>0</v>
      </c>
      <c r="D41" s="669">
        <v>0</v>
      </c>
      <c r="E41" s="670">
        <v>22932.4</v>
      </c>
      <c r="F41" s="669">
        <v>190.29798451099754</v>
      </c>
      <c r="G41" s="667"/>
      <c r="H41" s="667"/>
      <c r="I41" s="671"/>
    </row>
    <row r="42" spans="1:9" ht="13.5" customHeight="1">
      <c r="A42" s="667" t="s">
        <v>652</v>
      </c>
      <c r="B42" s="667"/>
      <c r="C42" s="670">
        <v>0</v>
      </c>
      <c r="D42" s="669">
        <v>0</v>
      </c>
      <c r="E42" s="670">
        <v>22432.2</v>
      </c>
      <c r="F42" s="669">
        <v>185.97723807740658</v>
      </c>
      <c r="G42" s="667"/>
      <c r="H42" s="667"/>
      <c r="I42" s="671"/>
    </row>
    <row r="43" spans="1:9" ht="13.5" customHeight="1">
      <c r="A43" s="667" t="s">
        <v>653</v>
      </c>
      <c r="B43" s="667"/>
      <c r="C43" s="670">
        <v>0</v>
      </c>
      <c r="D43" s="669">
        <v>0</v>
      </c>
      <c r="E43" s="670">
        <v>8317.9</v>
      </c>
      <c r="F43" s="669">
        <v>174.2495581817526</v>
      </c>
      <c r="G43" s="667"/>
      <c r="H43" s="667"/>
      <c r="I43" s="671"/>
    </row>
    <row r="44" spans="1:9" ht="13.5" customHeight="1">
      <c r="A44" s="667" t="s">
        <v>881</v>
      </c>
      <c r="B44" s="667"/>
      <c r="C44" s="670">
        <v>0</v>
      </c>
      <c r="D44" s="669">
        <v>0</v>
      </c>
      <c r="E44" s="670">
        <v>18960.8</v>
      </c>
      <c r="F44" s="669">
        <v>135.81677988270536</v>
      </c>
      <c r="G44" s="667"/>
      <c r="H44" s="667"/>
      <c r="I44" s="671"/>
    </row>
    <row r="45" spans="1:9" ht="13.5" customHeight="1">
      <c r="A45" s="667" t="s">
        <v>654</v>
      </c>
      <c r="B45" s="667"/>
      <c r="C45" s="670">
        <v>1496.1</v>
      </c>
      <c r="D45" s="669">
        <v>212.16155337210083</v>
      </c>
      <c r="E45" s="670">
        <v>52097.2</v>
      </c>
      <c r="F45" s="669">
        <v>196.5638786729421</v>
      </c>
      <c r="G45" s="667"/>
      <c r="H45" s="667"/>
      <c r="I45" s="671"/>
    </row>
    <row r="46" spans="1:9" ht="13.5" customHeight="1">
      <c r="A46" s="667" t="s">
        <v>655</v>
      </c>
      <c r="B46" s="667"/>
      <c r="C46" s="683">
        <v>35950</v>
      </c>
      <c r="D46" s="684">
        <v>194.33415299026424</v>
      </c>
      <c r="E46" s="683">
        <v>635261.9</v>
      </c>
      <c r="F46" s="684">
        <v>193.31808203829002</v>
      </c>
      <c r="G46" s="667"/>
      <c r="H46" s="667"/>
      <c r="I46" s="671"/>
    </row>
    <row r="47" spans="1:9" ht="13.5" customHeight="1">
      <c r="A47" s="667" t="s">
        <v>656</v>
      </c>
      <c r="B47" s="667"/>
      <c r="C47" s="670">
        <v>498.5</v>
      </c>
      <c r="D47" s="669">
        <v>126</v>
      </c>
      <c r="E47" s="670">
        <v>129615.59999999999</v>
      </c>
      <c r="F47" s="669">
        <v>131.37329843012722</v>
      </c>
      <c r="G47" s="667"/>
      <c r="H47" s="667"/>
      <c r="I47" s="671"/>
    </row>
    <row r="48" spans="1:9" ht="13.5" customHeight="1">
      <c r="A48" s="667" t="s">
        <v>1193</v>
      </c>
      <c r="B48" s="667"/>
      <c r="C48" s="670">
        <v>0</v>
      </c>
      <c r="D48" s="669">
        <v>0</v>
      </c>
      <c r="E48" s="670">
        <v>14478.8</v>
      </c>
      <c r="F48" s="669">
        <v>135.5858980025969</v>
      </c>
      <c r="G48" s="667"/>
      <c r="H48" s="667"/>
      <c r="I48" s="671"/>
    </row>
    <row r="49" spans="1:9" ht="13.5" customHeight="1">
      <c r="A49" s="667" t="s">
        <v>657</v>
      </c>
      <c r="B49" s="667"/>
      <c r="C49" s="670">
        <v>5490.2</v>
      </c>
      <c r="D49" s="669">
        <v>149.91193399147573</v>
      </c>
      <c r="E49" s="670">
        <v>106513.69999999998</v>
      </c>
      <c r="F49" s="669">
        <v>131.01838730604612</v>
      </c>
      <c r="G49" s="667"/>
      <c r="H49" s="667"/>
      <c r="I49" s="671"/>
    </row>
    <row r="50" spans="1:9" ht="13.5" customHeight="1">
      <c r="A50" s="667" t="s">
        <v>659</v>
      </c>
      <c r="B50" s="667"/>
      <c r="C50" s="670">
        <v>23961.1</v>
      </c>
      <c r="D50" s="669">
        <v>224.2373638939782</v>
      </c>
      <c r="E50" s="670">
        <v>744771.6</v>
      </c>
      <c r="F50" s="669">
        <v>198.71392303358508</v>
      </c>
      <c r="G50" s="667"/>
      <c r="H50" s="667"/>
      <c r="I50" s="671"/>
    </row>
    <row r="51" spans="1:9" ht="13.5" customHeight="1">
      <c r="A51" s="667" t="s">
        <v>658</v>
      </c>
      <c r="B51" s="667"/>
      <c r="C51" s="670">
        <v>0</v>
      </c>
      <c r="D51" s="669">
        <v>0</v>
      </c>
      <c r="E51" s="670">
        <v>113430.79999999999</v>
      </c>
      <c r="F51" s="669">
        <v>136.56736882751423</v>
      </c>
      <c r="G51" s="667"/>
      <c r="H51" s="667"/>
      <c r="I51" s="671"/>
    </row>
    <row r="52" spans="1:9" ht="13.5" customHeight="1">
      <c r="A52" s="667" t="s">
        <v>961</v>
      </c>
      <c r="B52" s="677"/>
      <c r="C52" s="670">
        <v>15455.6</v>
      </c>
      <c r="D52" s="669">
        <v>133.4874737959057</v>
      </c>
      <c r="E52" s="670">
        <v>64320.899999999994</v>
      </c>
      <c r="F52" s="669">
        <v>135.61497895707305</v>
      </c>
      <c r="G52" s="667"/>
      <c r="H52" s="667"/>
      <c r="I52" s="671"/>
    </row>
    <row r="53" spans="1:9" ht="13.5" customHeight="1">
      <c r="A53" s="667" t="s">
        <v>960</v>
      </c>
      <c r="B53" s="685"/>
      <c r="C53" s="686">
        <v>0</v>
      </c>
      <c r="D53" s="687">
        <v>0</v>
      </c>
      <c r="E53" s="686">
        <v>7235.9</v>
      </c>
      <c r="F53" s="687">
        <v>134.3088627537694</v>
      </c>
      <c r="G53" s="688"/>
      <c r="H53" s="689"/>
      <c r="I53" s="671"/>
    </row>
    <row r="54" spans="1:9" ht="13.5" customHeight="1">
      <c r="A54" s="667" t="s">
        <v>660</v>
      </c>
      <c r="B54" s="690"/>
      <c r="C54" s="686">
        <v>203233.7</v>
      </c>
      <c r="D54" s="687">
        <v>205.3743896804516</v>
      </c>
      <c r="E54" s="686">
        <v>5129566.200000002</v>
      </c>
      <c r="F54" s="687">
        <v>191.93994568195643</v>
      </c>
      <c r="G54" s="672"/>
      <c r="H54" s="691"/>
      <c r="I54" s="671"/>
    </row>
    <row r="55" spans="1:9" ht="13.5" customHeight="1">
      <c r="A55" s="677"/>
      <c r="B55" s="690"/>
      <c r="C55" s="683">
        <f>SUM(C11:C53)-C54</f>
        <v>0</v>
      </c>
      <c r="D55" s="684"/>
      <c r="E55" s="683">
        <f>SUM(E11:E53)-E54</f>
        <v>0</v>
      </c>
      <c r="F55" s="682"/>
      <c r="G55" s="692"/>
      <c r="H55" s="693"/>
      <c r="I55" s="671"/>
    </row>
    <row r="56" spans="1:9" ht="13.5" customHeight="1">
      <c r="A56" s="677" t="s">
        <v>76</v>
      </c>
      <c r="B56" s="690"/>
      <c r="C56" s="694" t="s">
        <v>661</v>
      </c>
      <c r="D56" s="695" t="s">
        <v>85</v>
      </c>
      <c r="E56" s="696" t="s">
        <v>661</v>
      </c>
      <c r="F56" s="697" t="s">
        <v>85</v>
      </c>
      <c r="G56" s="675"/>
      <c r="H56" s="698"/>
      <c r="I56" s="671"/>
    </row>
    <row r="57" spans="1:9" ht="13.5" customHeight="1">
      <c r="A57" s="667" t="s">
        <v>628</v>
      </c>
      <c r="B57" s="699"/>
      <c r="C57" s="694">
        <v>0</v>
      </c>
      <c r="D57" s="695">
        <v>0</v>
      </c>
      <c r="E57" s="694">
        <v>15</v>
      </c>
      <c r="F57" s="695">
        <v>866.6666666666666</v>
      </c>
      <c r="G57" s="669"/>
      <c r="H57" s="691"/>
      <c r="I57" s="700"/>
    </row>
    <row r="58" spans="1:9" ht="13.5" customHeight="1">
      <c r="A58" s="667" t="s">
        <v>641</v>
      </c>
      <c r="B58" s="685"/>
      <c r="C58" s="701">
        <v>10</v>
      </c>
      <c r="D58" s="702">
        <v>1300</v>
      </c>
      <c r="E58" s="703">
        <v>195</v>
      </c>
      <c r="F58" s="704">
        <v>759.5384615384615</v>
      </c>
      <c r="G58" s="692"/>
      <c r="H58" s="705"/>
      <c r="I58" s="706"/>
    </row>
    <row r="59" spans="1:9" ht="13.5" customHeight="1">
      <c r="A59" s="667" t="s">
        <v>660</v>
      </c>
      <c r="B59" s="685"/>
      <c r="C59" s="701">
        <v>10</v>
      </c>
      <c r="D59" s="702">
        <v>1300</v>
      </c>
      <c r="E59" s="701">
        <v>210</v>
      </c>
      <c r="F59" s="702">
        <v>767.1904761904761</v>
      </c>
      <c r="G59" s="687"/>
      <c r="H59" s="707"/>
      <c r="I59" s="708"/>
    </row>
    <row r="60" spans="1:9" ht="13.5" customHeight="1">
      <c r="A60" s="667" t="s">
        <v>662</v>
      </c>
      <c r="B60" s="699"/>
      <c r="C60" s="686">
        <v>203243.7</v>
      </c>
      <c r="D60" s="702">
        <v>205.4282474684332</v>
      </c>
      <c r="E60" s="709">
        <v>5129776.200000002</v>
      </c>
      <c r="F60" s="704">
        <v>191.96349497664238</v>
      </c>
      <c r="G60" s="710"/>
      <c r="H60" s="693"/>
      <c r="I60" s="706"/>
    </row>
    <row r="61" spans="1:9" ht="13.5" customHeight="1">
      <c r="A61" s="677"/>
      <c r="B61" s="685"/>
      <c r="C61" s="670">
        <f>C59+C54-C60</f>
        <v>0</v>
      </c>
      <c r="E61" s="670">
        <f>E59+E54-E60</f>
        <v>0</v>
      </c>
      <c r="F61" s="712"/>
      <c r="H61" s="713"/>
      <c r="I61" s="706"/>
    </row>
    <row r="62" spans="1:9" ht="13.5" customHeight="1">
      <c r="A62" s="677"/>
      <c r="B62" s="690"/>
      <c r="C62" s="680" t="s">
        <v>1375</v>
      </c>
      <c r="D62" s="714"/>
      <c r="E62" s="690" t="s">
        <v>1376</v>
      </c>
      <c r="F62" s="680"/>
      <c r="G62" s="714"/>
      <c r="H62" s="715"/>
      <c r="I62" s="706"/>
    </row>
    <row r="63" spans="1:10" ht="13.5" customHeight="1">
      <c r="A63" s="677" t="s">
        <v>663</v>
      </c>
      <c r="B63" s="716" t="s">
        <v>6</v>
      </c>
      <c r="C63" s="717" t="s">
        <v>0</v>
      </c>
      <c r="D63" s="718" t="s">
        <v>7</v>
      </c>
      <c r="E63" s="719" t="s">
        <v>6</v>
      </c>
      <c r="F63" s="717" t="s">
        <v>0</v>
      </c>
      <c r="G63" s="718" t="s">
        <v>7</v>
      </c>
      <c r="H63" s="720" t="s">
        <v>2</v>
      </c>
      <c r="I63" s="706"/>
      <c r="J63" s="570"/>
    </row>
    <row r="64" spans="1:10" ht="13.5" customHeight="1">
      <c r="A64" s="667" t="s">
        <v>664</v>
      </c>
      <c r="B64" s="721">
        <v>0</v>
      </c>
      <c r="C64" s="694">
        <v>0</v>
      </c>
      <c r="D64" s="695">
        <v>0</v>
      </c>
      <c r="E64" s="722">
        <v>10</v>
      </c>
      <c r="F64" s="694">
        <v>500</v>
      </c>
      <c r="G64" s="695">
        <v>200</v>
      </c>
      <c r="H64" s="723">
        <v>9.747013914564147E-05</v>
      </c>
      <c r="I64" s="706"/>
      <c r="J64" s="570"/>
    </row>
    <row r="65" spans="1:10" ht="13.5" customHeight="1">
      <c r="A65" s="667" t="s">
        <v>665</v>
      </c>
      <c r="B65" s="716">
        <v>4077</v>
      </c>
      <c r="C65" s="717">
        <v>203243.7</v>
      </c>
      <c r="D65" s="718">
        <v>205.4282474684332</v>
      </c>
      <c r="E65" s="724">
        <v>102865</v>
      </c>
      <c r="F65" s="717">
        <v>5129276.2</v>
      </c>
      <c r="G65" s="718">
        <v>191.96271158102192</v>
      </c>
      <c r="H65" s="725">
        <v>0.9999025298608544</v>
      </c>
      <c r="I65" s="706"/>
      <c r="J65" s="570"/>
    </row>
    <row r="66" spans="1:9" ht="13.5" customHeight="1">
      <c r="A66" s="700" t="s">
        <v>666</v>
      </c>
      <c r="B66" s="726">
        <v>4077</v>
      </c>
      <c r="C66" s="727">
        <v>203243.7</v>
      </c>
      <c r="D66" s="728">
        <v>205.4282474684332</v>
      </c>
      <c r="E66" s="726">
        <v>102875</v>
      </c>
      <c r="F66" s="727">
        <v>5129776.2</v>
      </c>
      <c r="G66" s="728">
        <v>191.9634949766425</v>
      </c>
      <c r="H66" s="729">
        <v>1</v>
      </c>
      <c r="I66" s="706"/>
    </row>
    <row r="67" ht="13.5" customHeight="1">
      <c r="D67" s="711" t="s">
        <v>1146</v>
      </c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609" t="s">
        <v>8</v>
      </c>
      <c r="B4" s="609"/>
      <c r="C4" s="5"/>
      <c r="D4" s="5"/>
      <c r="E4" s="5"/>
      <c r="F4" s="5"/>
      <c r="G4" s="21"/>
      <c r="H4" s="18"/>
    </row>
    <row r="5" spans="1:8" ht="15" customHeight="1">
      <c r="A5" s="609" t="s">
        <v>9</v>
      </c>
      <c r="B5" s="609"/>
      <c r="C5" s="609"/>
      <c r="D5" s="1"/>
      <c r="E5" s="5"/>
      <c r="F5" s="5"/>
      <c r="G5" s="21"/>
      <c r="H5" s="18"/>
    </row>
    <row r="6" spans="1:8" ht="15" customHeight="1">
      <c r="A6" s="609" t="s">
        <v>10</v>
      </c>
      <c r="B6" s="609"/>
      <c r="C6" s="609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 t="str">
        <f>'[1]Uptodate'!$E$55</f>
        <v>Sale No. 27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 t="str">
        <f>'[1]Uptodate'!$D$56</f>
        <v>Pkgs.</v>
      </c>
      <c r="D36" s="236" t="str">
        <f>'[1]Uptodate'!$E$56</f>
        <v>Kgs.</v>
      </c>
      <c r="E36" s="296" t="str">
        <f>'[1]Uptodate'!$G$56</f>
        <v>Av.Pr.</v>
      </c>
      <c r="F36" s="302" t="str">
        <f>'[1]Uptodate'!$C$56</f>
        <v>%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>
        <f>'[1]Uptodate'!$E$57</f>
        <v>0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 t="str">
        <f>'[1]Uptodate'!$C$56</f>
        <v>%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8.8515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10" t="s">
        <v>124</v>
      </c>
      <c r="B1" s="611"/>
      <c r="C1" s="611"/>
      <c r="D1" s="611"/>
      <c r="E1" s="611"/>
      <c r="F1" s="611"/>
      <c r="G1" s="624"/>
      <c r="H1" s="18"/>
    </row>
    <row r="2" spans="1:8" ht="15" customHeight="1">
      <c r="A2" s="625" t="s">
        <v>1378</v>
      </c>
      <c r="B2" s="611"/>
      <c r="C2" s="611"/>
      <c r="D2" s="611"/>
      <c r="E2" s="611"/>
      <c r="F2" s="611"/>
      <c r="G2" s="624"/>
      <c r="H2" s="18"/>
    </row>
    <row r="3" spans="1:8" ht="15" customHeight="1">
      <c r="A3" s="625"/>
      <c r="B3" s="611"/>
      <c r="C3" s="611"/>
      <c r="D3" s="611"/>
      <c r="E3" s="611"/>
      <c r="F3" s="611"/>
      <c r="G3" s="624"/>
      <c r="H3" s="18"/>
    </row>
    <row r="4" spans="1:8" ht="15" customHeight="1">
      <c r="A4" s="626" t="s">
        <v>8</v>
      </c>
      <c r="B4" s="626"/>
      <c r="C4" s="611"/>
      <c r="D4" s="611"/>
      <c r="E4" s="611"/>
      <c r="F4" s="611"/>
      <c r="G4" s="624"/>
      <c r="H4" s="18"/>
    </row>
    <row r="5" spans="1:8" ht="15" customHeight="1">
      <c r="A5" s="626" t="s">
        <v>9</v>
      </c>
      <c r="B5" s="626"/>
      <c r="C5" s="626"/>
      <c r="D5" s="614"/>
      <c r="E5" s="611"/>
      <c r="F5" s="611"/>
      <c r="G5" s="624"/>
      <c r="H5" s="18"/>
    </row>
    <row r="6" spans="1:8" ht="15" customHeight="1">
      <c r="A6" s="626" t="s">
        <v>10</v>
      </c>
      <c r="B6" s="626"/>
      <c r="C6" s="626"/>
      <c r="D6" s="610"/>
      <c r="E6" s="610"/>
      <c r="F6" s="611"/>
      <c r="G6" s="624"/>
      <c r="H6" s="18"/>
    </row>
    <row r="7" spans="1:8" ht="15" customHeight="1">
      <c r="A7" s="610" t="s">
        <v>11</v>
      </c>
      <c r="B7" s="611"/>
      <c r="C7" s="611"/>
      <c r="D7" s="611"/>
      <c r="E7" s="611"/>
      <c r="F7" s="611"/>
      <c r="G7" s="624"/>
      <c r="H7" s="18"/>
    </row>
    <row r="8" spans="1:8" ht="15" customHeight="1">
      <c r="A8" s="627"/>
      <c r="B8" s="611"/>
      <c r="C8" s="628" t="s">
        <v>1379</v>
      </c>
      <c r="D8" s="627"/>
      <c r="E8" s="627"/>
      <c r="F8" s="627"/>
      <c r="G8" s="629"/>
      <c r="H8" s="15"/>
    </row>
    <row r="9" spans="1:8" ht="15" customHeight="1">
      <c r="A9" s="611" t="s">
        <v>12</v>
      </c>
      <c r="B9" s="611"/>
      <c r="C9" s="611"/>
      <c r="D9" s="611"/>
      <c r="E9" s="611"/>
      <c r="F9" s="611"/>
      <c r="G9" s="624"/>
      <c r="H9" s="18"/>
    </row>
    <row r="10" spans="1:8" ht="15" customHeight="1">
      <c r="A10" s="627" t="s">
        <v>13</v>
      </c>
      <c r="B10" s="627"/>
      <c r="C10" s="627"/>
      <c r="D10" s="627"/>
      <c r="E10" s="627"/>
      <c r="F10" s="627"/>
      <c r="G10" s="629"/>
      <c r="H10" s="15"/>
    </row>
    <row r="11" spans="1:8" ht="15" customHeight="1">
      <c r="A11" s="610" t="s">
        <v>125</v>
      </c>
      <c r="B11" s="612"/>
      <c r="C11" s="612" t="s">
        <v>14</v>
      </c>
      <c r="D11" s="612" t="s">
        <v>0</v>
      </c>
      <c r="E11" s="612" t="s">
        <v>15</v>
      </c>
      <c r="F11" s="612" t="s">
        <v>1</v>
      </c>
      <c r="G11" s="630"/>
      <c r="H11" s="18"/>
    </row>
    <row r="12" spans="1:8" ht="15" customHeight="1">
      <c r="A12" s="611" t="s">
        <v>16</v>
      </c>
      <c r="B12" s="631" t="s">
        <v>17</v>
      </c>
      <c r="C12" s="632">
        <v>3156</v>
      </c>
      <c r="D12" s="633">
        <v>157311</v>
      </c>
      <c r="E12" s="634">
        <v>32331149</v>
      </c>
      <c r="F12" s="635">
        <f>E12/D12</f>
        <v>205.52376502596766</v>
      </c>
      <c r="G12" s="624"/>
      <c r="H12" s="19"/>
    </row>
    <row r="13" spans="1:8" ht="15" customHeight="1">
      <c r="A13" s="611" t="s">
        <v>18</v>
      </c>
      <c r="B13" s="631" t="s">
        <v>17</v>
      </c>
      <c r="C13" s="636">
        <v>920</v>
      </c>
      <c r="D13" s="637">
        <v>45922.7</v>
      </c>
      <c r="E13" s="638">
        <v>9407848.1</v>
      </c>
      <c r="F13" s="635">
        <f>E13/D13</f>
        <v>204.86269535545603</v>
      </c>
      <c r="G13" s="624"/>
      <c r="H13" s="19"/>
    </row>
    <row r="14" spans="1:8" ht="15" customHeight="1">
      <c r="A14" s="611" t="s">
        <v>19</v>
      </c>
      <c r="B14" s="631"/>
      <c r="C14" s="639">
        <f>C12+C13</f>
        <v>4076</v>
      </c>
      <c r="D14" s="640">
        <f>D12+D13</f>
        <v>203233.7</v>
      </c>
      <c r="E14" s="641">
        <f>E12+E13</f>
        <v>41738997.1</v>
      </c>
      <c r="F14" s="642">
        <f>E14/D14</f>
        <v>205.3743896804516</v>
      </c>
      <c r="G14" s="624"/>
      <c r="H14" s="18"/>
    </row>
    <row r="15" spans="1:8" ht="15" customHeight="1">
      <c r="A15" s="610" t="s">
        <v>20</v>
      </c>
      <c r="B15" s="612"/>
      <c r="C15" s="612" t="s">
        <v>14</v>
      </c>
      <c r="D15" s="612" t="s">
        <v>0</v>
      </c>
      <c r="E15" s="612" t="s">
        <v>15</v>
      </c>
      <c r="F15" s="612" t="s">
        <v>1</v>
      </c>
      <c r="G15" s="624"/>
      <c r="H15" s="18"/>
    </row>
    <row r="16" spans="1:8" ht="15" customHeight="1">
      <c r="A16" s="611" t="s">
        <v>16</v>
      </c>
      <c r="B16" s="631" t="s">
        <v>21</v>
      </c>
      <c r="C16" s="632">
        <v>1</v>
      </c>
      <c r="D16" s="633">
        <v>10</v>
      </c>
      <c r="E16" s="634">
        <v>13000</v>
      </c>
      <c r="F16" s="635">
        <f>E16/D16</f>
        <v>1300</v>
      </c>
      <c r="G16" s="624"/>
      <c r="H16" s="18"/>
    </row>
    <row r="17" spans="1:8" ht="15" customHeight="1">
      <c r="A17" s="611" t="s">
        <v>19</v>
      </c>
      <c r="B17" s="631"/>
      <c r="C17" s="639">
        <f>SUM(C16)</f>
        <v>1</v>
      </c>
      <c r="D17" s="640">
        <f>SUM(D16)</f>
        <v>10</v>
      </c>
      <c r="E17" s="643">
        <f>SUM(E16)</f>
        <v>13000</v>
      </c>
      <c r="F17" s="644">
        <f>E17/D17</f>
        <v>1300</v>
      </c>
      <c r="G17" s="624"/>
      <c r="H17" s="18"/>
    </row>
    <row r="18" spans="1:8" ht="15" customHeight="1">
      <c r="A18" s="611" t="s">
        <v>1151</v>
      </c>
      <c r="B18" s="631"/>
      <c r="C18" s="639">
        <f>C17+C14</f>
        <v>4077</v>
      </c>
      <c r="D18" s="645">
        <f>D17+D14</f>
        <v>203243.7</v>
      </c>
      <c r="E18" s="646">
        <f>E17+E14</f>
        <v>41751997.1</v>
      </c>
      <c r="F18" s="644">
        <f>E18/D18</f>
        <v>205.4282474684332</v>
      </c>
      <c r="G18" s="624"/>
      <c r="H18" s="18"/>
    </row>
    <row r="19" spans="1:8" ht="15" customHeight="1">
      <c r="A19" s="647"/>
      <c r="B19" s="631"/>
      <c r="C19" s="648"/>
      <c r="D19" s="649"/>
      <c r="E19" s="617"/>
      <c r="F19" s="650"/>
      <c r="G19" s="624"/>
      <c r="H19" s="18"/>
    </row>
    <row r="20" spans="1:8" ht="15" customHeight="1">
      <c r="A20" s="610" t="s">
        <v>1181</v>
      </c>
      <c r="B20" s="612"/>
      <c r="C20" s="612" t="s">
        <v>14</v>
      </c>
      <c r="D20" s="612" t="s">
        <v>0</v>
      </c>
      <c r="E20" s="612" t="s">
        <v>15</v>
      </c>
      <c r="F20" s="612" t="s">
        <v>1</v>
      </c>
      <c r="G20" s="624"/>
      <c r="H20" s="18"/>
    </row>
    <row r="21" spans="1:8" ht="15" customHeight="1">
      <c r="A21" s="611" t="s">
        <v>16</v>
      </c>
      <c r="B21" s="631" t="s">
        <v>17</v>
      </c>
      <c r="C21" s="632"/>
      <c r="D21" s="633"/>
      <c r="E21" s="634"/>
      <c r="F21" s="651" t="e">
        <f>E21/D21</f>
        <v>#DIV/0!</v>
      </c>
      <c r="G21" s="624"/>
      <c r="H21" s="18"/>
    </row>
    <row r="22" spans="1:8" ht="15" customHeight="1">
      <c r="A22" s="611" t="s">
        <v>18</v>
      </c>
      <c r="B22" s="631" t="s">
        <v>17</v>
      </c>
      <c r="C22" s="636"/>
      <c r="D22" s="637"/>
      <c r="E22" s="638"/>
      <c r="F22" s="652" t="e">
        <f>E22/D22</f>
        <v>#DIV/0!</v>
      </c>
      <c r="G22" s="624"/>
      <c r="H22" s="18"/>
    </row>
    <row r="23" spans="1:8" ht="15" customHeight="1">
      <c r="A23" s="611" t="s">
        <v>19</v>
      </c>
      <c r="B23" s="631"/>
      <c r="C23" s="653">
        <f>C21+C22</f>
        <v>0</v>
      </c>
      <c r="D23" s="637">
        <f>D21+D22</f>
        <v>0</v>
      </c>
      <c r="E23" s="638">
        <f>E21+E22</f>
        <v>0</v>
      </c>
      <c r="F23" s="654" t="e">
        <f>E23/D23</f>
        <v>#DIV/0!</v>
      </c>
      <c r="G23" s="624"/>
      <c r="H23" s="18"/>
    </row>
    <row r="24" spans="1:8" ht="15" customHeight="1">
      <c r="A24" s="611"/>
      <c r="B24" s="631"/>
      <c r="C24" s="648"/>
      <c r="D24" s="649"/>
      <c r="E24" s="617"/>
      <c r="F24" s="650"/>
      <c r="G24" s="624"/>
      <c r="H24" s="18"/>
    </row>
    <row r="25" spans="1:8" ht="15" customHeight="1">
      <c r="A25" s="610" t="s">
        <v>126</v>
      </c>
      <c r="B25" s="612"/>
      <c r="C25" s="612" t="s">
        <v>14</v>
      </c>
      <c r="D25" s="612" t="s">
        <v>0</v>
      </c>
      <c r="E25" s="612" t="s">
        <v>15</v>
      </c>
      <c r="F25" s="612" t="s">
        <v>1</v>
      </c>
      <c r="G25" s="624"/>
      <c r="H25" s="18"/>
    </row>
    <row r="26" spans="1:8" ht="15" customHeight="1">
      <c r="A26" s="611" t="s">
        <v>16</v>
      </c>
      <c r="B26" s="631" t="s">
        <v>17</v>
      </c>
      <c r="C26" s="632"/>
      <c r="D26" s="633"/>
      <c r="E26" s="634"/>
      <c r="F26" s="635"/>
      <c r="G26" s="624"/>
      <c r="H26" s="18"/>
    </row>
    <row r="27" spans="1:8" ht="15" customHeight="1">
      <c r="A27" s="611" t="s">
        <v>18</v>
      </c>
      <c r="B27" s="631" t="s">
        <v>17</v>
      </c>
      <c r="C27" s="655"/>
      <c r="D27" s="656"/>
      <c r="E27" s="621"/>
      <c r="F27" s="657"/>
      <c r="G27" s="624"/>
      <c r="H27" s="18"/>
    </row>
    <row r="28" spans="1:8" ht="15" customHeight="1">
      <c r="A28" s="611" t="s">
        <v>19</v>
      </c>
      <c r="B28" s="631"/>
      <c r="C28" s="653">
        <f>C26+C27</f>
        <v>0</v>
      </c>
      <c r="D28" s="653">
        <f>D26+D27</f>
        <v>0</v>
      </c>
      <c r="E28" s="658">
        <f>E26+E27</f>
        <v>0</v>
      </c>
      <c r="F28" s="651" t="e">
        <f>E28/D28</f>
        <v>#DIV/0!</v>
      </c>
      <c r="G28" s="624"/>
      <c r="H28" s="18"/>
    </row>
    <row r="29" spans="1:8" ht="15" customHeight="1">
      <c r="A29" s="611" t="s">
        <v>76</v>
      </c>
      <c r="B29" s="631" t="s">
        <v>21</v>
      </c>
      <c r="C29" s="636"/>
      <c r="D29" s="637"/>
      <c r="E29" s="638"/>
      <c r="F29" s="659"/>
      <c r="G29" s="624"/>
      <c r="H29" s="18"/>
    </row>
    <row r="30" spans="1:8" ht="15" customHeight="1">
      <c r="A30" s="611" t="s">
        <v>19</v>
      </c>
      <c r="B30" s="631"/>
      <c r="C30" s="653">
        <f>C26+C27+C29</f>
        <v>0</v>
      </c>
      <c r="D30" s="653">
        <f>D26+D27+D29</f>
        <v>0</v>
      </c>
      <c r="E30" s="658">
        <f>E26+E27+E29</f>
        <v>0</v>
      </c>
      <c r="F30" s="635" t="e">
        <f>E30/D30</f>
        <v>#DIV/0!</v>
      </c>
      <c r="G30" s="624"/>
      <c r="H30" s="18"/>
    </row>
    <row r="31" spans="1:8" ht="15" customHeight="1">
      <c r="A31" s="611" t="s">
        <v>22</v>
      </c>
      <c r="B31" s="631"/>
      <c r="C31" s="639">
        <f>C30+C14+C17+C23</f>
        <v>4077</v>
      </c>
      <c r="D31" s="640">
        <f>D30+D14+D17+D23</f>
        <v>203243.7</v>
      </c>
      <c r="E31" s="643">
        <f>E14+E17+E23+E28+E29</f>
        <v>41751997.1</v>
      </c>
      <c r="F31" s="642">
        <f>E31/D31</f>
        <v>205.4282474684332</v>
      </c>
      <c r="G31" s="660"/>
      <c r="H31" s="18"/>
    </row>
    <row r="32" spans="1:8" ht="15" customHeight="1">
      <c r="A32" s="611"/>
      <c r="B32" s="631"/>
      <c r="C32" s="648"/>
      <c r="D32" s="649"/>
      <c r="E32" s="661"/>
      <c r="F32" s="650"/>
      <c r="G32" s="662"/>
      <c r="H32" s="18"/>
    </row>
    <row r="33" spans="1:8" ht="15" customHeight="1">
      <c r="A33" s="611"/>
      <c r="B33" s="631"/>
      <c r="C33" s="648"/>
      <c r="D33" s="619">
        <f>'uptodate sale27'!C61</f>
        <v>0</v>
      </c>
      <c r="E33" s="661"/>
      <c r="F33" s="650"/>
      <c r="G33" s="662"/>
      <c r="H33" s="18"/>
    </row>
    <row r="34" spans="1:8" ht="15" customHeight="1">
      <c r="A34" s="610" t="s">
        <v>23</v>
      </c>
      <c r="B34" s="611"/>
      <c r="C34" s="612" t="s">
        <v>14</v>
      </c>
      <c r="D34" s="612" t="s">
        <v>0</v>
      </c>
      <c r="E34" s="613" t="s">
        <v>1</v>
      </c>
      <c r="F34" s="613" t="s">
        <v>2</v>
      </c>
      <c r="G34" s="662"/>
      <c r="H34" s="18"/>
    </row>
    <row r="35" spans="1:8" ht="15" customHeight="1">
      <c r="A35" s="614" t="s">
        <v>24</v>
      </c>
      <c r="B35" s="611"/>
      <c r="C35" s="615">
        <v>0</v>
      </c>
      <c r="D35" s="616">
        <v>0</v>
      </c>
      <c r="E35" s="617">
        <v>0</v>
      </c>
      <c r="F35" s="618">
        <v>0</v>
      </c>
      <c r="G35" s="662"/>
      <c r="H35" s="18"/>
    </row>
    <row r="36" spans="1:8" ht="15" customHeight="1">
      <c r="A36" s="614" t="s">
        <v>127</v>
      </c>
      <c r="B36" s="611"/>
      <c r="C36" s="619">
        <v>4077</v>
      </c>
      <c r="D36" s="620">
        <v>203243.7</v>
      </c>
      <c r="E36" s="621">
        <v>205.43</v>
      </c>
      <c r="F36" s="622">
        <v>1</v>
      </c>
      <c r="G36" s="624"/>
      <c r="H36" s="18"/>
    </row>
    <row r="37" spans="1:8" ht="15" customHeight="1">
      <c r="A37" s="614" t="s">
        <v>25</v>
      </c>
      <c r="B37" s="611"/>
      <c r="C37" s="619">
        <f>C36+C35</f>
        <v>4077</v>
      </c>
      <c r="D37" s="623">
        <f>D36+D35</f>
        <v>203243.7</v>
      </c>
      <c r="E37" s="621">
        <f>F31</f>
        <v>205.4282474684332</v>
      </c>
      <c r="F37" s="622">
        <v>1</v>
      </c>
      <c r="G37" s="624"/>
      <c r="H37" s="18"/>
    </row>
    <row r="38" spans="1:8" ht="15" customHeight="1">
      <c r="A38" s="647"/>
      <c r="B38" s="611"/>
      <c r="C38" s="619"/>
      <c r="D38" s="620"/>
      <c r="E38" s="663"/>
      <c r="F38" s="622"/>
      <c r="G38" s="624"/>
      <c r="H38" s="18"/>
    </row>
    <row r="39" spans="1:8" ht="15" customHeight="1">
      <c r="A39" s="614"/>
      <c r="B39" s="611"/>
      <c r="C39" s="619"/>
      <c r="D39" s="623"/>
      <c r="E39" s="664"/>
      <c r="F39" s="622"/>
      <c r="G39" s="624"/>
      <c r="H39" s="18"/>
    </row>
    <row r="40" spans="1:8" ht="15" customHeight="1">
      <c r="A40" s="611" t="s">
        <v>26</v>
      </c>
      <c r="B40" s="611"/>
      <c r="C40" s="611"/>
      <c r="D40" s="611"/>
      <c r="E40" s="611"/>
      <c r="F40" s="665"/>
      <c r="G40" s="624"/>
      <c r="H40" s="18"/>
    </row>
    <row r="41" spans="1:8" ht="15" customHeight="1">
      <c r="A41" s="611"/>
      <c r="B41" s="611"/>
      <c r="C41" s="611"/>
      <c r="D41" s="611"/>
      <c r="E41" s="611" t="s">
        <v>27</v>
      </c>
      <c r="F41" s="611"/>
      <c r="G41" s="624"/>
      <c r="H41" s="18"/>
    </row>
    <row r="42" spans="1:8" ht="15" customHeight="1">
      <c r="A42" s="611" t="s">
        <v>28</v>
      </c>
      <c r="B42" s="611"/>
      <c r="C42" s="611"/>
      <c r="D42" s="611" t="s">
        <v>29</v>
      </c>
      <c r="E42" s="611"/>
      <c r="F42" s="611"/>
      <c r="G42" s="624"/>
      <c r="H42" s="18"/>
    </row>
    <row r="43" spans="1:8" ht="15" customHeight="1">
      <c r="A43" s="611" t="s">
        <v>30</v>
      </c>
      <c r="B43" s="611"/>
      <c r="C43" s="611"/>
      <c r="D43" s="611"/>
      <c r="E43" s="611"/>
      <c r="F43" s="611"/>
      <c r="G43" s="624"/>
      <c r="H43" s="18"/>
    </row>
    <row r="44" spans="1:7" ht="15" customHeight="1">
      <c r="A44" s="611" t="s">
        <v>31</v>
      </c>
      <c r="B44" s="611"/>
      <c r="C44" s="611"/>
      <c r="D44" s="611"/>
      <c r="E44" s="611"/>
      <c r="F44" s="611"/>
      <c r="G44" s="666"/>
    </row>
    <row r="45" spans="1:7" ht="15" customHeight="1">
      <c r="A45" s="611" t="s">
        <v>32</v>
      </c>
      <c r="B45" s="611"/>
      <c r="C45" s="611"/>
      <c r="D45" s="611"/>
      <c r="E45" s="611"/>
      <c r="F45" s="611"/>
      <c r="G45" s="666"/>
    </row>
    <row r="46" spans="1:7" ht="15" customHeight="1">
      <c r="A46" s="611" t="s">
        <v>33</v>
      </c>
      <c r="B46" s="611"/>
      <c r="C46" s="611"/>
      <c r="D46" s="611"/>
      <c r="E46" s="611"/>
      <c r="F46" s="611"/>
      <c r="G46" s="666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8.8515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8.8515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1380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1381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1382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1383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1384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1385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1386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1387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1388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1389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1390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1391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1392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1393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1394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1395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1396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1397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1398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1399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1400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1401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1402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1403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1404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1405</v>
      </c>
      <c r="I41" s="392">
        <v>172.38</v>
      </c>
      <c r="J41" s="210"/>
    </row>
    <row r="42" spans="1:10" ht="13.5" customHeight="1">
      <c r="A42" s="135" t="s">
        <v>1406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1407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1408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1409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1410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1411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1412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1413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1414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1415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1416</v>
      </c>
      <c r="D55" s="441">
        <v>920</v>
      </c>
      <c r="E55" s="442">
        <v>45922.7</v>
      </c>
      <c r="F55" s="441">
        <v>4077</v>
      </c>
      <c r="G55" s="407" t="s">
        <v>1417</v>
      </c>
      <c r="H55" s="369" t="s">
        <v>1418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6.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6.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6.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5">
      <c r="F41" s="143"/>
      <c r="G41" s="145"/>
      <c r="H41" s="139" t="s">
        <v>66</v>
      </c>
      <c r="I41" s="146"/>
      <c r="J41" s="103"/>
    </row>
    <row r="42" spans="1:10" ht="1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.7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.7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6.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6.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6.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6.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6.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.7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.7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609" t="s">
        <v>8</v>
      </c>
      <c r="B4" s="609"/>
      <c r="C4" s="5"/>
      <c r="D4" s="5"/>
      <c r="E4" s="5"/>
      <c r="F4" s="5"/>
      <c r="G4" s="21"/>
      <c r="H4" s="18"/>
    </row>
    <row r="5" spans="1:8" ht="15" customHeight="1">
      <c r="A5" s="609" t="s">
        <v>9</v>
      </c>
      <c r="B5" s="609"/>
      <c r="C5" s="609"/>
      <c r="D5" s="1"/>
      <c r="E5" s="5"/>
      <c r="F5" s="5"/>
      <c r="G5" s="21"/>
      <c r="H5" s="18"/>
    </row>
    <row r="6" spans="1:8" ht="15" customHeight="1">
      <c r="A6" s="609" t="s">
        <v>10</v>
      </c>
      <c r="B6" s="609"/>
      <c r="C6" s="609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 t="str">
        <f>'[1]Uptodate'!$E$55</f>
        <v>Sale No. 27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 t="str">
        <f>'[1]Uptodate'!$D$56</f>
        <v>Pkgs.</v>
      </c>
      <c r="D36" s="236" t="str">
        <f>'[1]Uptodate'!$E$56</f>
        <v>Kgs.</v>
      </c>
      <c r="E36" s="296" t="str">
        <f>'[1]Uptodate'!$G$56</f>
        <v>Av.Pr.</v>
      </c>
      <c r="F36" s="302" t="str">
        <f>'[1]Uptodate'!$C$56</f>
        <v>%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>
        <f>'[1]Uptodate'!$E$57</f>
        <v>0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2022-11-12T06:45:56Z</cp:lastPrinted>
  <dcterms:created xsi:type="dcterms:W3CDTF">2017-09-24T04:46:07Z</dcterms:created>
  <dcterms:modified xsi:type="dcterms:W3CDTF">2022-11-12T06:46:04Z</dcterms:modified>
  <cp:category/>
  <cp:version/>
  <cp:contentType/>
  <cp:contentStatus/>
</cp:coreProperties>
</file>