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uptodate sale 09" sheetId="1" r:id="rId1"/>
    <sheet name="auction avg" sheetId="2" r:id="rId2"/>
    <sheet name="buyers purchase sale 09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<sst xmlns="http://schemas.openxmlformats.org/spreadsheetml/2006/main" count="183" uniqueCount="129">
  <si>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</si>
  <si>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</si>
  <si>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</si>
  <si>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</si>
  <si>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</si>
  <si>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</si>
  <si>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</si>
  <si>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>Kilograms</t>
  </si>
  <si>
    <t xml:space="preserve">Amount </t>
  </si>
  <si>
    <t>Av. Price</t>
  </si>
  <si>
    <t>Black Leaf :</t>
  </si>
  <si>
    <t>CTC</t>
  </si>
  <si>
    <t>Black Dust :</t>
  </si>
  <si>
    <t>Total:</t>
  </si>
  <si>
    <t>Buyers Purchases :</t>
  </si>
  <si>
    <t>%</t>
  </si>
  <si>
    <t>Export :</t>
  </si>
  <si>
    <t>Internal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</si>
  <si>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</si>
  <si>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</si>
  <si>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</si>
  <si>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</si>
  <si>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</si>
  <si>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</si>
  <si>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</si>
  <si>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</si>
  <si>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Produce Brokers Limited</t>
  </si>
  <si>
    <t>1349/A, North Agrabad, D.T. Road,</t>
  </si>
  <si>
    <t>Askerabad (1st Floor), Chittagong-4224</t>
  </si>
  <si>
    <t>Pkgs.</t>
  </si>
  <si>
    <t xml:space="preserve"> </t>
  </si>
  <si>
    <t>171/172, Baizid Bostami Road, Nasirabad</t>
  </si>
  <si>
    <t>Chittagong</t>
  </si>
  <si>
    <t>TEA AUCTION</t>
  </si>
  <si>
    <t>Buyers Name</t>
  </si>
  <si>
    <t xml:space="preserve">Leaf </t>
  </si>
  <si>
    <t>Dust</t>
  </si>
  <si>
    <t>Total</t>
  </si>
  <si>
    <t>Exporter:</t>
  </si>
  <si>
    <t>Kgs.</t>
  </si>
  <si>
    <t>Av.Pr.</t>
  </si>
  <si>
    <t>Ispahani Tea Limited</t>
  </si>
  <si>
    <t>Loose Tea Dealers (Internal):</t>
  </si>
  <si>
    <t>Ali Tea House, B-Baria</t>
  </si>
  <si>
    <t>HRC Products Limited</t>
  </si>
  <si>
    <t>Meghna Tea Company Ltd.</t>
  </si>
  <si>
    <t>New Bangladesh Tea House</t>
  </si>
  <si>
    <t>Sathi Tea House</t>
  </si>
  <si>
    <t>Unilever (BD) Ltd.</t>
  </si>
  <si>
    <t>Banani Tea &amp; Trading Co.</t>
  </si>
  <si>
    <t>Gupta Tea House</t>
  </si>
  <si>
    <t>Kamona Tea House</t>
  </si>
  <si>
    <t>Md. Rafique Ullah Patwary Agn.</t>
  </si>
  <si>
    <t>Shawon Cha Co.</t>
  </si>
  <si>
    <t>c.c.to:</t>
  </si>
  <si>
    <t>1. The Secretary, Tea Traders Association of Bangladesh, Ctg.</t>
  </si>
  <si>
    <t>Yours faithfully,</t>
  </si>
  <si>
    <t xml:space="preserve">For: Produce Brokers Limited </t>
  </si>
  <si>
    <t>Assuring you of our best services.</t>
  </si>
  <si>
    <t>Av.Price</t>
  </si>
  <si>
    <t>M. Ahmad Tea &amp; Lands Co. Ltd.,</t>
  </si>
  <si>
    <t>Jamal Tea House, Sreemangal</t>
  </si>
  <si>
    <t>Ziku Tea Store</t>
  </si>
  <si>
    <t>Hossain Tea Supply</t>
  </si>
  <si>
    <t>Nishita Foods</t>
  </si>
  <si>
    <t>END</t>
  </si>
  <si>
    <t>Grand Total:</t>
  </si>
  <si>
    <t>Orion Tea Co. Ltd.</t>
  </si>
  <si>
    <t>4. M/s. NBL/UBL/PPBL/PGBL/KS/PLANTERS Brokers Ltd., Ctg.</t>
  </si>
  <si>
    <t>Hossain Tea Agency</t>
  </si>
  <si>
    <t>Phone:723937, E-mail: prodbrok@gmail.com</t>
  </si>
  <si>
    <t>We mention below the average prices realised by tea estates in our catalogue during the season 2020-2021.</t>
  </si>
  <si>
    <t>Ref: No.PBL/114/2020</t>
  </si>
  <si>
    <t>Old Season: 2019-2020</t>
  </si>
  <si>
    <t>R. K. Traders</t>
  </si>
  <si>
    <t>Season: 2020-2021</t>
  </si>
  <si>
    <t>Abul Khair Consumer Prodts. Ltd.</t>
  </si>
  <si>
    <t>Aftab Tea Traders</t>
  </si>
  <si>
    <t>F. A. Tea House &amp; Nasima Food</t>
  </si>
  <si>
    <t>Green Leaf Tea</t>
  </si>
  <si>
    <t>Haque Tea House</t>
  </si>
  <si>
    <t xml:space="preserve">Imam Tea &amp; Trading </t>
  </si>
  <si>
    <t>Kamal Tea &amp; Trading</t>
  </si>
  <si>
    <t>Mintu Tea House</t>
  </si>
  <si>
    <t>Padma Tea Supply</t>
  </si>
  <si>
    <t>Popular Tea House, Dhaka</t>
  </si>
  <si>
    <t>Rahim Tea Supply</t>
  </si>
  <si>
    <t>Sharif Tea House</t>
  </si>
  <si>
    <t>Tetley AC( (BD) Ltd.</t>
  </si>
  <si>
    <t>Al-Amin Tea Co.</t>
  </si>
  <si>
    <t>Asha Traders</t>
  </si>
  <si>
    <t>Biswas Tea</t>
  </si>
  <si>
    <t xml:space="preserve">Hoque Tea &amp; Trading </t>
  </si>
  <si>
    <t>Jamuna Tea &amp; Trading</t>
  </si>
  <si>
    <t>Kaiser Mollah Tea House</t>
  </si>
  <si>
    <t>Matlab Tea House</t>
  </si>
  <si>
    <t>Shaw Wallace (BD) Ltd.</t>
  </si>
  <si>
    <t>Tara Tea House</t>
  </si>
  <si>
    <t>The ACME Agrovet &amp; Beverage Ltd.</t>
  </si>
  <si>
    <t>Alamgir Tea House</t>
  </si>
  <si>
    <t>Danish Foods Ltd.</t>
  </si>
  <si>
    <t>Rose Tea House</t>
  </si>
  <si>
    <t>Kalam Tea House</t>
  </si>
  <si>
    <t>Moti Tea House</t>
  </si>
  <si>
    <t>Popular Tea House, Sree</t>
  </si>
  <si>
    <t>Purbasa Tea House</t>
  </si>
  <si>
    <t>Sylhet Tea &amp; Food</t>
  </si>
  <si>
    <t>GREEN TEA</t>
  </si>
  <si>
    <t>Bangladesh Tea Store, Jessore</t>
  </si>
  <si>
    <t>Bengal Tea House, Chandpore</t>
  </si>
  <si>
    <t>Mustaque Tea House</t>
  </si>
  <si>
    <t>Salim Tea House</t>
  </si>
  <si>
    <t>Shaha Jalal Tea House</t>
  </si>
  <si>
    <t>GT</t>
  </si>
  <si>
    <t>Ahmed Tea House, Sreemangal</t>
  </si>
  <si>
    <t>Barnali Tea &amp; Trading</t>
  </si>
  <si>
    <t>Neshat Marketing Enterprise</t>
  </si>
  <si>
    <t>Samia Tea House</t>
  </si>
  <si>
    <t>Alam Food Products</t>
  </si>
  <si>
    <t>Super Oil Refinery Ltd.</t>
  </si>
  <si>
    <t xml:space="preserve">         Date : 26th July, 2020</t>
  </si>
  <si>
    <t>Date: 26/07/2020</t>
  </si>
  <si>
    <t>Auction Average of Sale No. 09 held on 20th July, 2020</t>
  </si>
  <si>
    <t>Ref: PBL/114/09/2020</t>
  </si>
  <si>
    <t>Date : 26/07/2020</t>
  </si>
  <si>
    <t>Buyers Purchase Statement of Sale No. 09 (2020-2021) Season held on 20th July, 2020</t>
  </si>
  <si>
    <t>SALE NO. 09</t>
  </si>
  <si>
    <t>UPTO DATE SALE NO. 09</t>
  </si>
  <si>
    <t>Lakshmi Narayan Tea House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</si>
</sst>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  <numFmt numFmtId="170" formatCode="0.000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Arial Narrow"/>
      <family val="2"/>
    </font>
    <font>
      <u val="single"/>
      <sz val="12"/>
      <name val="Arial Narrow"/>
      <family val="2"/>
    </font>
    <font>
      <u val="singleAccounting"/>
      <sz val="12"/>
      <name val="Arial Narrow"/>
      <family val="2"/>
    </font>
    <font>
      <sz val="9"/>
      <name val="Arial Narrow"/>
      <family val="2"/>
    </font>
    <font>
      <u val="single"/>
      <sz val="9"/>
      <name val="Arial Narrow"/>
      <family val="2"/>
    </font>
    <font>
      <u val="singleAccounting"/>
      <sz val="9"/>
      <name val="Arial Narrow"/>
      <family val="2"/>
    </font>
    <font>
      <sz val="10"/>
      <name val="Arial"/>
      <family val="2"/>
    </font>
    <font>
      <u val="single"/>
      <sz val="11"/>
      <name val="Arial Narrow"/>
      <family val="2"/>
    </font>
    <font>
      <u val="single"/>
      <sz val="11"/>
      <name val="Times New Roman"/>
      <family val="1"/>
    </font>
    <font>
      <u val="single"/>
      <sz val="14"/>
      <name val="Times New Roman"/>
      <family val="1"/>
    </font>
    <font>
      <u val="singleAccounting"/>
      <sz val="11"/>
      <name val="Times New Roman"/>
      <family val="1"/>
    </font>
    <font>
      <sz val="9.5"/>
      <name val="Tahoma"/>
      <family val="2"/>
    </font>
    <font>
      <u val="single"/>
      <sz val="9.5"/>
      <name val="Tahoma"/>
      <family val="2"/>
    </font>
    <font>
      <u val="singleAccounting"/>
      <sz val="9.5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165" fontId="3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43" fontId="3" fillId="0" borderId="0" xfId="42" applyFont="1" applyBorder="1" applyAlignment="1">
      <alignment/>
    </xf>
    <xf numFmtId="165" fontId="4" fillId="0" borderId="0" xfId="42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65" fontId="3" fillId="0" borderId="0" xfId="42" applyNumberFormat="1" applyFont="1" applyBorder="1" applyAlignment="1">
      <alignment horizontal="right"/>
    </xf>
    <xf numFmtId="164" fontId="3" fillId="0" borderId="0" xfId="42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43" fontId="5" fillId="0" borderId="0" xfId="42" applyFont="1" applyBorder="1" applyAlignment="1">
      <alignment/>
    </xf>
    <xf numFmtId="43" fontId="4" fillId="0" borderId="0" xfId="42" applyFont="1" applyBorder="1" applyAlignment="1">
      <alignment/>
    </xf>
    <xf numFmtId="0" fontId="50" fillId="0" borderId="0" xfId="0" applyFont="1" applyBorder="1" applyAlignment="1">
      <alignment/>
    </xf>
    <xf numFmtId="164" fontId="50" fillId="0" borderId="0" xfId="42" applyNumberFormat="1" applyFont="1" applyBorder="1" applyAlignment="1">
      <alignment/>
    </xf>
    <xf numFmtId="165" fontId="50" fillId="0" borderId="0" xfId="42" applyNumberFormat="1" applyFont="1" applyBorder="1" applyAlignment="1">
      <alignment/>
    </xf>
    <xf numFmtId="43" fontId="50" fillId="0" borderId="0" xfId="42" applyFont="1" applyBorder="1" applyAlignment="1">
      <alignment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165" fontId="7" fillId="0" borderId="0" xfId="42" applyNumberFormat="1" applyFont="1" applyBorder="1" applyAlignment="1">
      <alignment horizontal="right"/>
    </xf>
    <xf numFmtId="43" fontId="8" fillId="0" borderId="0" xfId="42" applyFont="1" applyBorder="1" applyAlignment="1">
      <alignment/>
    </xf>
    <xf numFmtId="43" fontId="7" fillId="0" borderId="0" xfId="42" applyFont="1" applyBorder="1" applyAlignment="1">
      <alignment/>
    </xf>
    <xf numFmtId="164" fontId="7" fillId="0" borderId="0" xfId="42" applyNumberFormat="1" applyFont="1" applyBorder="1" applyAlignment="1">
      <alignment/>
    </xf>
    <xf numFmtId="165" fontId="7" fillId="0" borderId="0" xfId="42" applyNumberFormat="1" applyFont="1" applyBorder="1" applyAlignment="1">
      <alignment/>
    </xf>
    <xf numFmtId="164" fontId="6" fillId="0" borderId="0" xfId="42" applyNumberFormat="1" applyFont="1" applyBorder="1" applyAlignment="1">
      <alignment/>
    </xf>
    <xf numFmtId="43" fontId="6" fillId="0" borderId="0" xfId="42" applyFont="1" applyBorder="1" applyAlignment="1">
      <alignment/>
    </xf>
    <xf numFmtId="165" fontId="6" fillId="0" borderId="0" xfId="42" applyNumberFormat="1" applyFont="1" applyBorder="1" applyAlignment="1">
      <alignment/>
    </xf>
    <xf numFmtId="164" fontId="5" fillId="0" borderId="0" xfId="42" applyNumberFormat="1" applyFont="1" applyBorder="1" applyAlignment="1">
      <alignment/>
    </xf>
    <xf numFmtId="165" fontId="5" fillId="0" borderId="0" xfId="42" applyNumberFormat="1" applyFont="1" applyBorder="1" applyAlignment="1">
      <alignment/>
    </xf>
    <xf numFmtId="0" fontId="9" fillId="0" borderId="0" xfId="56">
      <alignment/>
      <protection/>
    </xf>
    <xf numFmtId="0" fontId="2" fillId="0" borderId="0" xfId="56" applyFont="1" applyAlignment="1">
      <alignment horizontal="left"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65" fontId="2" fillId="0" borderId="0" xfId="44" applyNumberFormat="1" applyFont="1" applyBorder="1" applyAlignment="1">
      <alignment/>
    </xf>
    <xf numFmtId="0" fontId="10" fillId="0" borderId="0" xfId="0" applyFont="1" applyAlignment="1">
      <alignment/>
    </xf>
    <xf numFmtId="14" fontId="1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44" applyNumberFormat="1" applyFont="1" applyAlignment="1">
      <alignment horizontal="left"/>
    </xf>
    <xf numFmtId="165" fontId="2" fillId="0" borderId="0" xfId="44" applyNumberFormat="1" applyFont="1" applyAlignment="1">
      <alignment/>
    </xf>
    <xf numFmtId="166" fontId="2" fillId="0" borderId="0" xfId="44" applyNumberFormat="1" applyFont="1" applyAlignment="1">
      <alignment horizontal="right"/>
    </xf>
    <xf numFmtId="166" fontId="2" fillId="0" borderId="0" xfId="0" applyNumberFormat="1" applyFont="1" applyAlignment="1">
      <alignment horizontal="center"/>
    </xf>
    <xf numFmtId="164" fontId="2" fillId="0" borderId="10" xfId="44" applyNumberFormat="1" applyFont="1" applyBorder="1" applyAlignment="1">
      <alignment horizontal="left"/>
    </xf>
    <xf numFmtId="165" fontId="2" fillId="0" borderId="10" xfId="44" applyNumberFormat="1" applyFont="1" applyBorder="1" applyAlignment="1">
      <alignment/>
    </xf>
    <xf numFmtId="166" fontId="2" fillId="0" borderId="10" xfId="44" applyNumberFormat="1" applyFont="1" applyBorder="1" applyAlignment="1">
      <alignment horizontal="right"/>
    </xf>
    <xf numFmtId="164" fontId="2" fillId="0" borderId="11" xfId="44" applyNumberFormat="1" applyFont="1" applyBorder="1" applyAlignment="1">
      <alignment/>
    </xf>
    <xf numFmtId="165" fontId="2" fillId="0" borderId="11" xfId="44" applyNumberFormat="1" applyFont="1" applyBorder="1" applyAlignment="1">
      <alignment/>
    </xf>
    <xf numFmtId="166" fontId="2" fillId="0" borderId="11" xfId="44" applyNumberFormat="1" applyFont="1" applyBorder="1" applyAlignment="1">
      <alignment horizontal="right"/>
    </xf>
    <xf numFmtId="166" fontId="2" fillId="0" borderId="11" xfId="0" applyNumberFormat="1" applyFont="1" applyBorder="1" applyAlignment="1">
      <alignment horizontal="center"/>
    </xf>
    <xf numFmtId="43" fontId="2" fillId="0" borderId="11" xfId="44" applyFont="1" applyBorder="1" applyAlignment="1">
      <alignment/>
    </xf>
    <xf numFmtId="166" fontId="2" fillId="0" borderId="11" xfId="44" applyNumberFormat="1" applyFont="1" applyBorder="1" applyAlignment="1">
      <alignment/>
    </xf>
    <xf numFmtId="164" fontId="2" fillId="0" borderId="0" xfId="44" applyNumberFormat="1" applyFont="1" applyBorder="1" applyAlignment="1">
      <alignment/>
    </xf>
    <xf numFmtId="166" fontId="2" fillId="0" borderId="0" xfId="44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center"/>
    </xf>
    <xf numFmtId="164" fontId="2" fillId="0" borderId="10" xfId="44" applyNumberFormat="1" applyFont="1" applyBorder="1" applyAlignment="1">
      <alignment/>
    </xf>
    <xf numFmtId="166" fontId="2" fillId="0" borderId="0" xfId="44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164" fontId="2" fillId="0" borderId="0" xfId="44" applyNumberFormat="1" applyFont="1" applyBorder="1" applyAlignment="1">
      <alignment horizontal="right"/>
    </xf>
    <xf numFmtId="165" fontId="2" fillId="0" borderId="0" xfId="44" applyNumberFormat="1" applyFont="1" applyBorder="1" applyAlignment="1">
      <alignment horizontal="right"/>
    </xf>
    <xf numFmtId="43" fontId="2" fillId="0" borderId="0" xfId="44" applyFont="1" applyBorder="1" applyAlignment="1">
      <alignment horizontal="right"/>
    </xf>
    <xf numFmtId="10" fontId="2" fillId="0" borderId="0" xfId="60" applyNumberFormat="1" applyFont="1" applyBorder="1" applyAlignment="1">
      <alignment horizontal="right"/>
    </xf>
    <xf numFmtId="164" fontId="13" fillId="0" borderId="0" xfId="44" applyNumberFormat="1" applyFont="1" applyBorder="1" applyAlignment="1">
      <alignment horizontal="right"/>
    </xf>
    <xf numFmtId="165" fontId="13" fillId="0" borderId="0" xfId="44" applyNumberFormat="1" applyFont="1" applyBorder="1" applyAlignment="1">
      <alignment horizontal="right"/>
    </xf>
    <xf numFmtId="166" fontId="13" fillId="0" borderId="0" xfId="44" applyNumberFormat="1" applyFont="1" applyBorder="1" applyAlignment="1">
      <alignment horizontal="right"/>
    </xf>
    <xf numFmtId="10" fontId="13" fillId="0" borderId="0" xfId="60" applyNumberFormat="1" applyFont="1" applyBorder="1" applyAlignment="1">
      <alignment horizontal="right"/>
    </xf>
    <xf numFmtId="43" fontId="13" fillId="0" borderId="0" xfId="44" applyFont="1" applyBorder="1" applyAlignment="1">
      <alignment horizontal="right"/>
    </xf>
    <xf numFmtId="10" fontId="2" fillId="0" borderId="0" xfId="60" applyNumberFormat="1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65" fontId="14" fillId="0" borderId="0" xfId="44" applyNumberFormat="1" applyFont="1" applyBorder="1" applyAlignment="1">
      <alignment horizontal="right"/>
    </xf>
    <xf numFmtId="4" fontId="14" fillId="0" borderId="0" xfId="45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165" fontId="14" fillId="0" borderId="0" xfId="0" applyNumberFormat="1" applyFont="1" applyBorder="1" applyAlignment="1">
      <alignment/>
    </xf>
    <xf numFmtId="16" fontId="14" fillId="0" borderId="0" xfId="0" applyNumberFormat="1" applyFont="1" applyBorder="1" applyAlignment="1">
      <alignment/>
    </xf>
    <xf numFmtId="165" fontId="16" fillId="0" borderId="0" xfId="44" applyNumberFormat="1" applyFont="1" applyBorder="1" applyAlignment="1">
      <alignment horizontal="right"/>
    </xf>
    <xf numFmtId="4" fontId="16" fillId="0" borderId="0" xfId="45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165" fontId="15" fillId="0" borderId="0" xfId="44" applyNumberFormat="1" applyFont="1" applyBorder="1" applyAlignment="1">
      <alignment horizontal="center"/>
    </xf>
    <xf numFmtId="4" fontId="15" fillId="0" borderId="0" xfId="45" applyNumberFormat="1" applyFont="1" applyBorder="1" applyAlignment="1">
      <alignment horizontal="center"/>
    </xf>
    <xf numFmtId="165" fontId="15" fillId="0" borderId="0" xfId="44" applyNumberFormat="1" applyFont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164" fontId="14" fillId="0" borderId="0" xfId="44" applyNumberFormat="1" applyFont="1" applyAlignment="1">
      <alignment horizontal="right"/>
    </xf>
    <xf numFmtId="165" fontId="14" fillId="0" borderId="0" xfId="44" applyNumberFormat="1" applyFont="1" applyAlignment="1">
      <alignment horizontal="right"/>
    </xf>
    <xf numFmtId="43" fontId="14" fillId="0" borderId="0" xfId="44" applyFont="1" applyAlignment="1">
      <alignment horizontal="right"/>
    </xf>
    <xf numFmtId="10" fontId="14" fillId="0" borderId="0" xfId="0" applyNumberFormat="1" applyFont="1" applyAlignment="1">
      <alignment/>
    </xf>
    <xf numFmtId="164" fontId="16" fillId="0" borderId="0" xfId="44" applyNumberFormat="1" applyFont="1" applyAlignment="1">
      <alignment horizontal="right"/>
    </xf>
    <xf numFmtId="165" fontId="16" fillId="0" borderId="0" xfId="44" applyNumberFormat="1" applyFont="1" applyAlignment="1">
      <alignment horizontal="right"/>
    </xf>
    <xf numFmtId="43" fontId="16" fillId="0" borderId="0" xfId="44" applyFont="1" applyAlignment="1">
      <alignment horizontal="right"/>
    </xf>
    <xf numFmtId="10" fontId="16" fillId="0" borderId="0" xfId="0" applyNumberFormat="1" applyFont="1" applyAlignment="1">
      <alignment/>
    </xf>
    <xf numFmtId="166" fontId="2" fillId="0" borderId="1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65" fontId="3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center"/>
    </xf>
    <xf numFmtId="164" fontId="4" fillId="0" borderId="0" xfId="42" applyNumberFormat="1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2">
          <cell r="A2" t="str">
            <v>Season: 2020-2021</v>
          </cell>
        </row>
        <row r="3">
          <cell r="A3" t="str">
            <v>GARDEN (C  T  C)</v>
          </cell>
        </row>
        <row r="4">
          <cell r="A4" t="str">
            <v>CHUNDEECHERRA</v>
          </cell>
          <cell r="E4">
            <v>4392.3</v>
          </cell>
          <cell r="G4">
            <v>151.5083896819434</v>
          </cell>
          <cell r="K4">
            <v>30188.4</v>
          </cell>
          <cell r="M4">
            <v>177.46032582051382</v>
          </cell>
        </row>
        <row r="5">
          <cell r="A5" t="str">
            <v>CHAMPARAI A/C KURMAH</v>
          </cell>
          <cell r="E5">
            <v>548.5</v>
          </cell>
          <cell r="G5">
            <v>115</v>
          </cell>
          <cell r="K5">
            <v>14231.900000000001</v>
          </cell>
          <cell r="M5">
            <v>148.99861578566458</v>
          </cell>
        </row>
        <row r="6">
          <cell r="A6" t="str">
            <v>CLONAL</v>
          </cell>
          <cell r="K6">
            <v>7680</v>
          </cell>
          <cell r="M6">
            <v>181.07135416666668</v>
          </cell>
        </row>
        <row r="8">
          <cell r="A8" t="str">
            <v>DOLOI</v>
          </cell>
          <cell r="E8">
            <v>3843.7</v>
          </cell>
          <cell r="G8">
            <v>123.71678330775035</v>
          </cell>
          <cell r="K8">
            <v>66406.3</v>
          </cell>
          <cell r="M8">
            <v>139.88497476896012</v>
          </cell>
        </row>
        <row r="9">
          <cell r="A9" t="str">
            <v>HALDAVALLEY</v>
          </cell>
          <cell r="K9">
            <v>41690.9</v>
          </cell>
          <cell r="M9">
            <v>197.209208724206</v>
          </cell>
        </row>
        <row r="10">
          <cell r="A10" t="str">
            <v>JAFFLONG</v>
          </cell>
          <cell r="E10">
            <v>1097</v>
          </cell>
          <cell r="G10">
            <v>131.5</v>
          </cell>
          <cell r="K10">
            <v>31836.4</v>
          </cell>
          <cell r="M10">
            <v>138.65992071967935</v>
          </cell>
        </row>
        <row r="11">
          <cell r="A11" t="str">
            <v>JUNGLEBARI</v>
          </cell>
          <cell r="K11">
            <v>16456.1</v>
          </cell>
          <cell r="M11">
            <v>180.1415341423545</v>
          </cell>
        </row>
        <row r="12">
          <cell r="A12" t="str">
            <v>KAIYACHERRA DALU</v>
          </cell>
          <cell r="E12">
            <v>16796</v>
          </cell>
          <cell r="G12">
            <v>252.50357227911408</v>
          </cell>
          <cell r="K12">
            <v>143826.5</v>
          </cell>
          <cell r="M12">
            <v>255.5352977372042</v>
          </cell>
        </row>
        <row r="13">
          <cell r="A13" t="str">
            <v>KHADIM</v>
          </cell>
          <cell r="K13">
            <v>20294.5</v>
          </cell>
          <cell r="M13">
            <v>170.6216216216216</v>
          </cell>
        </row>
        <row r="14">
          <cell r="A14" t="str">
            <v>KURMAH</v>
          </cell>
          <cell r="E14">
            <v>5485.2</v>
          </cell>
          <cell r="G14">
            <v>115.84934004229565</v>
          </cell>
          <cell r="K14">
            <v>14536.099999999999</v>
          </cell>
          <cell r="M14">
            <v>124.2626289032134</v>
          </cell>
        </row>
        <row r="15">
          <cell r="A15" t="str">
            <v>LUAYUNI</v>
          </cell>
          <cell r="E15">
            <v>2197</v>
          </cell>
          <cell r="G15">
            <v>120</v>
          </cell>
          <cell r="K15">
            <v>2746</v>
          </cell>
          <cell r="M15">
            <v>135.19446467589222</v>
          </cell>
        </row>
        <row r="16">
          <cell r="A16" t="str">
            <v>MADABPORE</v>
          </cell>
          <cell r="E16">
            <v>549.2</v>
          </cell>
          <cell r="G16">
            <v>140</v>
          </cell>
          <cell r="K16">
            <v>25506.100000000002</v>
          </cell>
          <cell r="M16">
            <v>179.91263266434302</v>
          </cell>
        </row>
        <row r="17">
          <cell r="A17" t="str">
            <v>MADABPORE A/C BEJOYA</v>
          </cell>
          <cell r="K17">
            <v>4937.2</v>
          </cell>
          <cell r="M17">
            <v>149.44026978854413</v>
          </cell>
        </row>
        <row r="18">
          <cell r="A18" t="str">
            <v>MADABPORE A/C KURMAH</v>
          </cell>
          <cell r="K18">
            <v>1426.5</v>
          </cell>
          <cell r="M18">
            <v>131.6098843322818</v>
          </cell>
        </row>
        <row r="19">
          <cell r="A19" t="str">
            <v>MADABPORE A/C PATRAKHOLA</v>
          </cell>
          <cell r="K19">
            <v>5111</v>
          </cell>
          <cell r="M19">
            <v>194.15623165720993</v>
          </cell>
        </row>
        <row r="20">
          <cell r="A20" t="str">
            <v>MALNICHERRA</v>
          </cell>
          <cell r="E20">
            <v>7958.4</v>
          </cell>
          <cell r="G20">
            <v>132.68986228387615</v>
          </cell>
          <cell r="K20">
            <v>62302.299999999996</v>
          </cell>
          <cell r="M20">
            <v>167.42865030665</v>
          </cell>
        </row>
        <row r="21">
          <cell r="A21" t="str">
            <v>MIRZAPORE</v>
          </cell>
          <cell r="K21">
            <v>53241.1</v>
          </cell>
          <cell r="M21">
            <v>208.95735249647362</v>
          </cell>
        </row>
        <row r="22">
          <cell r="A22" t="str">
            <v>MOOMINCHERRA</v>
          </cell>
          <cell r="K22">
            <v>1646.9</v>
          </cell>
          <cell r="M22">
            <v>141.32454915295403</v>
          </cell>
        </row>
        <row r="23">
          <cell r="A23" t="str">
            <v>MOOMINCHERRA A/C MATHIURA</v>
          </cell>
          <cell r="K23">
            <v>1097</v>
          </cell>
          <cell r="M23">
            <v>135</v>
          </cell>
        </row>
        <row r="24">
          <cell r="A24" t="str">
            <v>MORGEN TEA INDUSTRIES</v>
          </cell>
          <cell r="E24">
            <v>2742.5</v>
          </cell>
          <cell r="G24">
            <v>115.8</v>
          </cell>
          <cell r="K24">
            <v>54042.7</v>
          </cell>
          <cell r="M24">
            <v>125.78959415425211</v>
          </cell>
        </row>
        <row r="25">
          <cell r="A25" t="str">
            <v>NAHEED</v>
          </cell>
          <cell r="E25">
            <v>2742.5</v>
          </cell>
          <cell r="G25">
            <v>109.8</v>
          </cell>
          <cell r="K25">
            <v>8227.5</v>
          </cell>
          <cell r="M25">
            <v>120.66666666666667</v>
          </cell>
        </row>
        <row r="26">
          <cell r="A26" t="str">
            <v>N.B.C.T.I.</v>
          </cell>
          <cell r="K26">
            <v>548.5</v>
          </cell>
          <cell r="M26">
            <v>125</v>
          </cell>
        </row>
        <row r="27">
          <cell r="A27" t="str">
            <v>PATRAKHOLA</v>
          </cell>
          <cell r="E27">
            <v>9610.7</v>
          </cell>
          <cell r="G27">
            <v>142.65095154359202</v>
          </cell>
          <cell r="K27">
            <v>48569.8</v>
          </cell>
          <cell r="M27">
            <v>160.9322521402188</v>
          </cell>
        </row>
        <row r="28">
          <cell r="A28" t="str">
            <v>PATRAKHOLA A/C KURMAH</v>
          </cell>
          <cell r="K28">
            <v>4663.9</v>
          </cell>
          <cell r="M28">
            <v>157.88213726709407</v>
          </cell>
        </row>
        <row r="30">
          <cell r="A30" t="str">
            <v>RAJNAGAR</v>
          </cell>
          <cell r="E30">
            <v>10434.5</v>
          </cell>
          <cell r="G30">
            <v>176.60429344961426</v>
          </cell>
          <cell r="K30">
            <v>94382.5</v>
          </cell>
          <cell r="M30">
            <v>184.66743188620774</v>
          </cell>
        </row>
        <row r="31">
          <cell r="A31" t="str">
            <v>RAMGARH</v>
          </cell>
          <cell r="K31">
            <v>23586.9</v>
          </cell>
          <cell r="M31">
            <v>189.07041620560565</v>
          </cell>
        </row>
        <row r="32">
          <cell r="A32" t="str">
            <v>SAZEDA RAFIQUE TEA FACTORY</v>
          </cell>
          <cell r="E32">
            <v>548.5</v>
          </cell>
          <cell r="G32">
            <v>116</v>
          </cell>
          <cell r="K32">
            <v>29349.8</v>
          </cell>
          <cell r="M32">
            <v>119.83325951113805</v>
          </cell>
        </row>
        <row r="33">
          <cell r="A33" t="str">
            <v>SURMA</v>
          </cell>
          <cell r="E33">
            <v>15924.3</v>
          </cell>
          <cell r="G33">
            <v>197.98758501158608</v>
          </cell>
          <cell r="K33">
            <v>181949.19999999998</v>
          </cell>
          <cell r="M33">
            <v>188.67728025185056</v>
          </cell>
        </row>
        <row r="34">
          <cell r="A34" t="str">
            <v>TOTAL:</v>
          </cell>
          <cell r="E34">
            <v>84870.3</v>
          </cell>
          <cell r="G34">
            <v>172.8551448504365</v>
          </cell>
          <cell r="K34">
            <v>990482.0000000001</v>
          </cell>
          <cell r="M34">
            <v>182.47993117492288</v>
          </cell>
        </row>
        <row r="36">
          <cell r="A36" t="str">
            <v>GARDEN (GREEN TEA)</v>
          </cell>
          <cell r="E36" t="str">
            <v>Qty.(Kilo.)</v>
          </cell>
          <cell r="G36" t="str">
            <v>Av.Pr.</v>
          </cell>
          <cell r="K36" t="str">
            <v>Qty.(Kilo.)</v>
          </cell>
          <cell r="M36" t="str">
            <v>Av.Pr.</v>
          </cell>
        </row>
        <row r="37">
          <cell r="A37" t="str">
            <v>JAFFLONG</v>
          </cell>
          <cell r="K37">
            <v>1647.2</v>
          </cell>
          <cell r="M37">
            <v>366.67071393880525</v>
          </cell>
        </row>
        <row r="38">
          <cell r="A38" t="str">
            <v>TOTAL:</v>
          </cell>
          <cell r="E38">
            <v>0</v>
          </cell>
          <cell r="K38">
            <v>1647.2</v>
          </cell>
          <cell r="M38">
            <v>366.67071393880525</v>
          </cell>
        </row>
        <row r="39">
          <cell r="A39" t="str">
            <v>Sub Total:</v>
          </cell>
          <cell r="E39">
            <v>84870.3</v>
          </cell>
          <cell r="G39">
            <v>172.8551448504365</v>
          </cell>
          <cell r="K39">
            <v>992129.2000000001</v>
          </cell>
          <cell r="M39">
            <v>182.78573717011855</v>
          </cell>
        </row>
        <row r="40">
          <cell r="A40" t="str">
            <v>Old Season: 2019-2020</v>
          </cell>
        </row>
        <row r="41">
          <cell r="A41" t="str">
            <v>CHUNDEECHERRA</v>
          </cell>
          <cell r="E41">
            <v>548.5</v>
          </cell>
          <cell r="G41">
            <v>112</v>
          </cell>
          <cell r="K41">
            <v>1097.7</v>
          </cell>
          <cell r="M41">
            <v>120.50542042452399</v>
          </cell>
        </row>
        <row r="42">
          <cell r="A42" t="str">
            <v>MALNICHERRA</v>
          </cell>
          <cell r="K42">
            <v>1095.5</v>
          </cell>
          <cell r="M42">
            <v>100</v>
          </cell>
        </row>
        <row r="43">
          <cell r="A43" t="str">
            <v>N.B.C.T.I.</v>
          </cell>
          <cell r="K43">
            <v>6028</v>
          </cell>
          <cell r="M43">
            <v>112.13636363636364</v>
          </cell>
        </row>
        <row r="44">
          <cell r="A44" t="str">
            <v>SURMA</v>
          </cell>
          <cell r="K44">
            <v>328</v>
          </cell>
          <cell r="M44">
            <v>241.03658536585365</v>
          </cell>
        </row>
        <row r="45">
          <cell r="A45" t="str">
            <v>TOTAL:</v>
          </cell>
          <cell r="E45">
            <v>548.5</v>
          </cell>
          <cell r="G45">
            <v>112</v>
          </cell>
          <cell r="K45">
            <v>8549.2</v>
          </cell>
          <cell r="M45">
            <v>116.6011790576896</v>
          </cell>
        </row>
        <row r="46">
          <cell r="A46" t="str">
            <v>GRAND TOTAL:</v>
          </cell>
          <cell r="E46">
            <v>85418.8</v>
          </cell>
          <cell r="G46">
            <v>172.46437552388934</v>
          </cell>
          <cell r="K46">
            <v>1000678.4</v>
          </cell>
          <cell r="M46">
            <v>182.22029574136906</v>
          </cell>
        </row>
        <row r="48">
          <cell r="E48" t="str">
            <v>Sale No. 09</v>
          </cell>
          <cell r="I48" t="str">
            <v>Upto Sale No. 09</v>
          </cell>
        </row>
        <row r="49">
          <cell r="A49" t="str">
            <v>Buyers Purchase Analysis</v>
          </cell>
        </row>
        <row r="50">
          <cell r="A50" t="str">
            <v>EXPORT:</v>
          </cell>
          <cell r="C50">
            <v>0</v>
          </cell>
          <cell r="H50">
            <v>0.015571036608764613</v>
          </cell>
          <cell r="I50">
            <v>284</v>
          </cell>
          <cell r="J50">
            <v>15581.6</v>
          </cell>
          <cell r="L50">
            <v>171.99298531601374</v>
          </cell>
        </row>
        <row r="51">
          <cell r="A51" t="str">
            <v>INTERNAL :</v>
          </cell>
          <cell r="C51">
            <v>1</v>
          </cell>
          <cell r="D51">
            <v>1556</v>
          </cell>
          <cell r="E51">
            <v>85418.8</v>
          </cell>
          <cell r="G51">
            <v>172.46437552388934</v>
          </cell>
          <cell r="H51">
            <v>0.9844289633912354</v>
          </cell>
          <cell r="I51">
            <v>17956</v>
          </cell>
          <cell r="J51">
            <v>985096.8</v>
          </cell>
          <cell r="L51">
            <v>202.93384984094965</v>
          </cell>
        </row>
        <row r="52">
          <cell r="A52" t="str">
            <v>TOTAL :</v>
          </cell>
          <cell r="C52">
            <v>1</v>
          </cell>
          <cell r="D52">
            <v>1556</v>
          </cell>
          <cell r="E52">
            <v>85418.8</v>
          </cell>
          <cell r="G52">
            <v>172.46437552388934</v>
          </cell>
          <cell r="H52">
            <v>1</v>
          </cell>
          <cell r="I52">
            <v>18240</v>
          </cell>
          <cell r="J52">
            <v>1000678.4</v>
          </cell>
          <cell r="L52">
            <v>202.45206850672506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29.140625" style="0" customWidth="1"/>
    <col min="2" max="2" width="7.57421875" style="0" customWidth="1"/>
    <col min="3" max="3" width="14.421875" style="3" customWidth="1"/>
    <col min="4" max="4" width="12.7109375" style="2" customWidth="1"/>
    <col min="5" max="5" width="1.57421875" style="0" customWidth="1"/>
    <col min="6" max="6" width="13.8515625" style="3" customWidth="1"/>
    <col min="7" max="7" width="13.7109375" style="2" customWidth="1"/>
    <col min="8" max="8" width="9.140625" style="2" customWidth="1"/>
    <col min="9" max="9" width="9.28125" style="0" customWidth="1"/>
  </cols>
  <sheetData>
    <row r="1" spans="1:9" ht="15" customHeight="1">
      <c r="A1" s="79"/>
      <c r="B1" s="79"/>
      <c r="C1" s="80" t="s">
        <v>26</v>
      </c>
      <c r="D1" s="79"/>
      <c r="E1" s="79"/>
      <c r="F1" s="79"/>
      <c r="G1" s="79"/>
      <c r="H1" s="79"/>
      <c r="I1" s="79"/>
    </row>
    <row r="2" spans="1:9" ht="15" customHeight="1">
      <c r="A2" s="79"/>
      <c r="B2" s="79"/>
      <c r="C2" s="80" t="s">
        <v>27</v>
      </c>
      <c r="D2" s="80"/>
      <c r="E2" s="80"/>
      <c r="F2" s="79"/>
      <c r="G2" s="79"/>
      <c r="H2" s="79"/>
      <c r="I2" s="79"/>
    </row>
    <row r="3" spans="1:9" ht="15" customHeight="1">
      <c r="A3" s="79"/>
      <c r="B3" s="79"/>
      <c r="C3" s="80" t="s">
        <v>28</v>
      </c>
      <c r="D3" s="80"/>
      <c r="E3" s="80"/>
      <c r="F3" s="79"/>
      <c r="G3" s="79"/>
      <c r="H3" s="79"/>
      <c r="I3" s="79"/>
    </row>
    <row r="4" spans="1:9" ht="15" customHeight="1">
      <c r="A4" s="81"/>
      <c r="B4" s="79"/>
      <c r="C4" s="80" t="s">
        <v>70</v>
      </c>
      <c r="D4" s="80"/>
      <c r="E4" s="80"/>
      <c r="F4" s="79"/>
      <c r="G4" s="81"/>
      <c r="H4" s="79"/>
      <c r="I4" s="79"/>
    </row>
    <row r="5" spans="1:9" ht="15" customHeight="1">
      <c r="A5" s="79"/>
      <c r="B5" s="81"/>
      <c r="C5" s="81"/>
      <c r="D5" s="81"/>
      <c r="E5" s="79" t="s">
        <v>120</v>
      </c>
      <c r="F5" s="79"/>
      <c r="G5" s="81"/>
      <c r="H5" s="79"/>
      <c r="I5" s="79"/>
    </row>
    <row r="6" spans="1:9" ht="15" customHeight="1">
      <c r="A6" s="80" t="s">
        <v>71</v>
      </c>
      <c r="B6" s="81"/>
      <c r="C6" s="81"/>
      <c r="D6" s="81"/>
      <c r="E6" s="81"/>
      <c r="F6" s="81"/>
      <c r="G6" s="81"/>
      <c r="H6" s="79"/>
      <c r="I6" s="79"/>
    </row>
    <row r="7" spans="1:9" ht="15" customHeight="1">
      <c r="A7" s="80"/>
      <c r="B7" s="81"/>
      <c r="C7" s="81"/>
      <c r="D7" s="81"/>
      <c r="E7" s="81"/>
      <c r="F7" s="81"/>
      <c r="G7" s="81"/>
      <c r="H7" s="79"/>
      <c r="I7" s="79"/>
    </row>
    <row r="8" spans="1:9" ht="15" customHeight="1">
      <c r="A8" s="82" t="str">
        <f>'[1]Uptodate'!$A$2</f>
        <v>Season: 2020-2021</v>
      </c>
      <c r="B8" s="79"/>
      <c r="C8" s="118" t="str">
        <f>'[1]Uptodate'!$E$48</f>
        <v>Sale No. 09</v>
      </c>
      <c r="D8" s="119"/>
      <c r="E8" s="79"/>
      <c r="F8" s="120" t="str">
        <f>'[1]Uptodate'!$I$48</f>
        <v>Upto Sale No. 09</v>
      </c>
      <c r="G8" s="120"/>
      <c r="H8" s="79"/>
      <c r="I8" s="79"/>
    </row>
    <row r="9" spans="1:9" ht="15" customHeight="1">
      <c r="A9" s="82" t="str">
        <f>'[1]Uptodate'!$A$3</f>
        <v>GARDEN (C  T  C)</v>
      </c>
      <c r="B9" s="79"/>
      <c r="C9" s="83" t="s">
        <v>7</v>
      </c>
      <c r="D9" s="84" t="s">
        <v>9</v>
      </c>
      <c r="E9" s="84"/>
      <c r="F9" s="83" t="s">
        <v>7</v>
      </c>
      <c r="G9" s="83" t="s">
        <v>9</v>
      </c>
      <c r="H9" s="79"/>
      <c r="I9" s="79"/>
    </row>
    <row r="10" spans="1:9" ht="15" customHeight="1">
      <c r="A10" s="85" t="str">
        <f>'[1]Uptodate'!$A$4</f>
        <v>CHUNDEECHERRA</v>
      </c>
      <c r="B10" s="85"/>
      <c r="C10" s="86">
        <f>'[1]Uptodate'!$E$4</f>
        <v>4392.3</v>
      </c>
      <c r="D10" s="87">
        <f>'[1]Uptodate'!$G$4</f>
        <v>151.5083896819434</v>
      </c>
      <c r="E10" s="86"/>
      <c r="F10" s="86">
        <f>'[1]Uptodate'!$K$4</f>
        <v>30188.4</v>
      </c>
      <c r="G10" s="88">
        <f>'[1]Uptodate'!$M$4</f>
        <v>177.46032582051382</v>
      </c>
      <c r="H10" s="89"/>
      <c r="I10" s="85"/>
    </row>
    <row r="11" spans="1:9" ht="15" customHeight="1">
      <c r="A11" s="85" t="str">
        <f>'[1]Uptodate'!$A$5</f>
        <v>CHAMPARAI A/C KURMAH</v>
      </c>
      <c r="B11" s="85"/>
      <c r="C11" s="86">
        <f>'[1]Uptodate'!$E$5</f>
        <v>548.5</v>
      </c>
      <c r="D11" s="87">
        <f>'[1]Uptodate'!$G$5</f>
        <v>115</v>
      </c>
      <c r="E11" s="86"/>
      <c r="F11" s="86">
        <f>'[1]Uptodate'!$K$5</f>
        <v>14231.900000000001</v>
      </c>
      <c r="G11" s="88">
        <f>'[1]Uptodate'!$M$5</f>
        <v>148.99861578566458</v>
      </c>
      <c r="H11" s="89"/>
      <c r="I11" s="85"/>
    </row>
    <row r="12" spans="1:9" ht="15" customHeight="1">
      <c r="A12" s="85" t="str">
        <f>'[1]Uptodate'!$A$6</f>
        <v>CLONAL</v>
      </c>
      <c r="B12" s="85"/>
      <c r="C12" s="86">
        <f>'[1]Uptodate'!$E$6</f>
        <v>0</v>
      </c>
      <c r="D12" s="87">
        <f>'[1]Uptodate'!$G$6</f>
        <v>0</v>
      </c>
      <c r="E12" s="86"/>
      <c r="F12" s="86">
        <f>'[1]Uptodate'!$K$6</f>
        <v>7680</v>
      </c>
      <c r="G12" s="88">
        <f>'[1]Uptodate'!$M$6</f>
        <v>181.07135416666668</v>
      </c>
      <c r="H12" s="89"/>
      <c r="I12" s="85"/>
    </row>
    <row r="13" spans="1:9" ht="15" customHeight="1">
      <c r="A13" s="85" t="str">
        <f>'[1]Uptodate'!$A$8</f>
        <v>DOLOI</v>
      </c>
      <c r="B13" s="85"/>
      <c r="C13" s="86">
        <f>'[1]Uptodate'!$E$8</f>
        <v>3843.7</v>
      </c>
      <c r="D13" s="87">
        <f>'[1]Uptodate'!$G$8</f>
        <v>123.71678330775035</v>
      </c>
      <c r="E13" s="86"/>
      <c r="F13" s="86">
        <f>'[1]Uptodate'!$K$8</f>
        <v>66406.3</v>
      </c>
      <c r="G13" s="88">
        <f>'[1]Uptodate'!$M$8</f>
        <v>139.88497476896012</v>
      </c>
      <c r="H13" s="89"/>
      <c r="I13" s="85"/>
    </row>
    <row r="14" spans="1:9" ht="15" customHeight="1">
      <c r="A14" s="85" t="str">
        <f>'[1]Uptodate'!$A$9</f>
        <v>HALDAVALLEY</v>
      </c>
      <c r="B14" s="85"/>
      <c r="C14" s="86">
        <f>'[1]Uptodate'!$E$9</f>
        <v>0</v>
      </c>
      <c r="D14" s="87">
        <f>'[1]Uptodate'!$G$9</f>
        <v>0</v>
      </c>
      <c r="E14" s="86"/>
      <c r="F14" s="86">
        <f>'[1]Uptodate'!$K$9</f>
        <v>41690.9</v>
      </c>
      <c r="G14" s="88">
        <f>'[1]Uptodate'!$M$9</f>
        <v>197.209208724206</v>
      </c>
      <c r="H14" s="89"/>
      <c r="I14" s="85"/>
    </row>
    <row r="15" spans="1:9" ht="15" customHeight="1">
      <c r="A15" s="85" t="str">
        <f>'[1]Uptodate'!$A$10</f>
        <v>JAFFLONG</v>
      </c>
      <c r="B15" s="85"/>
      <c r="C15" s="86">
        <f>'[1]Uptodate'!$E$10</f>
        <v>1097</v>
      </c>
      <c r="D15" s="87">
        <f>'[1]Uptodate'!$G$10</f>
        <v>131.5</v>
      </c>
      <c r="E15" s="86"/>
      <c r="F15" s="86">
        <f>'[1]Uptodate'!$K$10</f>
        <v>31836.4</v>
      </c>
      <c r="G15" s="88">
        <f>'[1]Uptodate'!$M$10</f>
        <v>138.65992071967935</v>
      </c>
      <c r="H15" s="89"/>
      <c r="I15" s="90"/>
    </row>
    <row r="16" spans="1:9" ht="15" customHeight="1">
      <c r="A16" s="85" t="str">
        <f>'[1]Uptodate'!$A$11</f>
        <v>JUNGLEBARI</v>
      </c>
      <c r="B16" s="85"/>
      <c r="C16" s="86">
        <f>'[1]Uptodate'!$E$11</f>
        <v>0</v>
      </c>
      <c r="D16" s="87">
        <f>'[1]Uptodate'!$G$11</f>
        <v>0</v>
      </c>
      <c r="E16" s="86"/>
      <c r="F16" s="86">
        <f>'[1]Uptodate'!$K$11</f>
        <v>16456.1</v>
      </c>
      <c r="G16" s="88">
        <f>'[1]Uptodate'!$M$11</f>
        <v>180.1415341423545</v>
      </c>
      <c r="H16" s="89"/>
      <c r="I16" s="85"/>
    </row>
    <row r="17" spans="1:9" ht="15" customHeight="1">
      <c r="A17" s="85" t="str">
        <f>'[1]Uptodate'!$A$12</f>
        <v>KAIYACHERRA DALU</v>
      </c>
      <c r="B17" s="85"/>
      <c r="C17" s="86">
        <f>'[1]Uptodate'!$E$12</f>
        <v>16796</v>
      </c>
      <c r="D17" s="87">
        <f>'[1]Uptodate'!$G$12</f>
        <v>252.50357227911408</v>
      </c>
      <c r="E17" s="86"/>
      <c r="F17" s="86">
        <f>'[1]Uptodate'!$K$12</f>
        <v>143826.5</v>
      </c>
      <c r="G17" s="88">
        <f>'[1]Uptodate'!$M$12</f>
        <v>255.5352977372042</v>
      </c>
      <c r="H17" s="89"/>
      <c r="I17" s="85"/>
    </row>
    <row r="18" spans="1:9" ht="15" customHeight="1">
      <c r="A18" s="85" t="str">
        <f>'[1]Uptodate'!$A$13</f>
        <v>KHADIM</v>
      </c>
      <c r="B18" s="85"/>
      <c r="C18" s="86">
        <f>'[1]Uptodate'!$E$13</f>
        <v>0</v>
      </c>
      <c r="D18" s="87">
        <f>'[1]Uptodate'!$G$13</f>
        <v>0</v>
      </c>
      <c r="E18" s="86"/>
      <c r="F18" s="86">
        <f>'[1]Uptodate'!$K$13</f>
        <v>20294.5</v>
      </c>
      <c r="G18" s="88">
        <f>'[1]Uptodate'!$M$13</f>
        <v>170.6216216216216</v>
      </c>
      <c r="H18" s="89"/>
      <c r="I18" s="85"/>
    </row>
    <row r="19" spans="1:9" ht="15" customHeight="1">
      <c r="A19" s="85" t="str">
        <f>'[1]Uptodate'!$A$14</f>
        <v>KURMAH</v>
      </c>
      <c r="B19" s="85"/>
      <c r="C19" s="86">
        <f>'[1]Uptodate'!$E$14</f>
        <v>5485.2</v>
      </c>
      <c r="D19" s="87">
        <f>'[1]Uptodate'!$G$14</f>
        <v>115.84934004229565</v>
      </c>
      <c r="E19" s="86"/>
      <c r="F19" s="86">
        <f>'[1]Uptodate'!$K$14</f>
        <v>14536.099999999999</v>
      </c>
      <c r="G19" s="88">
        <f>'[1]Uptodate'!$M$14</f>
        <v>124.2626289032134</v>
      </c>
      <c r="H19" s="89"/>
      <c r="I19" s="85"/>
    </row>
    <row r="20" spans="1:9" ht="15" customHeight="1">
      <c r="A20" s="85" t="str">
        <f>'[1]Uptodate'!$A$15</f>
        <v>LUAYUNI</v>
      </c>
      <c r="B20" s="85"/>
      <c r="C20" s="86">
        <f>'[1]Uptodate'!$E$15</f>
        <v>2197</v>
      </c>
      <c r="D20" s="87">
        <f>'[1]Uptodate'!$G$15</f>
        <v>120</v>
      </c>
      <c r="E20" s="86"/>
      <c r="F20" s="86">
        <f>'[1]Uptodate'!$K$15</f>
        <v>2746</v>
      </c>
      <c r="G20" s="88">
        <f>'[1]Uptodate'!$M$15</f>
        <v>135.19446467589222</v>
      </c>
      <c r="H20" s="89"/>
      <c r="I20" s="85"/>
    </row>
    <row r="21" spans="1:9" ht="15" customHeight="1">
      <c r="A21" s="85" t="str">
        <f>'[1]Uptodate'!$A$16</f>
        <v>MADABPORE</v>
      </c>
      <c r="B21" s="85"/>
      <c r="C21" s="86">
        <f>'[1]Uptodate'!$E$16</f>
        <v>549.2</v>
      </c>
      <c r="D21" s="87">
        <f>'[1]Uptodate'!$G$16</f>
        <v>140</v>
      </c>
      <c r="E21" s="86"/>
      <c r="F21" s="86">
        <f>'[1]Uptodate'!$K$16</f>
        <v>25506.100000000002</v>
      </c>
      <c r="G21" s="88">
        <f>'[1]Uptodate'!$M$16</f>
        <v>179.91263266434302</v>
      </c>
      <c r="H21" s="89"/>
      <c r="I21" s="85"/>
    </row>
    <row r="22" spans="1:9" ht="15" customHeight="1">
      <c r="A22" s="85" t="str">
        <f>'[1]Uptodate'!$A$17</f>
        <v>MADABPORE A/C BEJOYA</v>
      </c>
      <c r="B22" s="85"/>
      <c r="C22" s="86">
        <f>'[1]Uptodate'!$E$17</f>
        <v>0</v>
      </c>
      <c r="D22" s="87">
        <f>'[1]Uptodate'!$G$17</f>
        <v>0</v>
      </c>
      <c r="E22" s="86"/>
      <c r="F22" s="86">
        <f>'[1]Uptodate'!$K$17</f>
        <v>4937.2</v>
      </c>
      <c r="G22" s="88">
        <f>'[1]Uptodate'!$M$17</f>
        <v>149.44026978854413</v>
      </c>
      <c r="H22" s="89"/>
      <c r="I22" s="85"/>
    </row>
    <row r="23" spans="1:9" ht="15" customHeight="1">
      <c r="A23" s="85" t="str">
        <f>'[1]Uptodate'!$A$18</f>
        <v>MADABPORE A/C KURMAH</v>
      </c>
      <c r="B23" s="85"/>
      <c r="C23" s="86">
        <f>'[1]Uptodate'!$E$18</f>
        <v>0</v>
      </c>
      <c r="D23" s="87">
        <f>'[1]Uptodate'!$G$18</f>
        <v>0</v>
      </c>
      <c r="E23" s="86"/>
      <c r="F23" s="86">
        <f>'[1]Uptodate'!$K$18</f>
        <v>1426.5</v>
      </c>
      <c r="G23" s="88">
        <f>'[1]Uptodate'!$M$18</f>
        <v>131.6098843322818</v>
      </c>
      <c r="H23" s="89"/>
      <c r="I23" s="85"/>
    </row>
    <row r="24" spans="1:9" ht="15" customHeight="1">
      <c r="A24" s="85" t="str">
        <f>'[1]Uptodate'!$A$19</f>
        <v>MADABPORE A/C PATRAKHOLA</v>
      </c>
      <c r="B24" s="85"/>
      <c r="C24" s="86">
        <f>'[1]Uptodate'!$E$19</f>
        <v>0</v>
      </c>
      <c r="D24" s="87">
        <f>'[1]Uptodate'!$G$19</f>
        <v>0</v>
      </c>
      <c r="E24" s="86"/>
      <c r="F24" s="86">
        <f>'[1]Uptodate'!$K$19</f>
        <v>5111</v>
      </c>
      <c r="G24" s="88">
        <f>'[1]Uptodate'!$M$19</f>
        <v>194.15623165720993</v>
      </c>
      <c r="H24" s="89"/>
      <c r="I24" s="85"/>
    </row>
    <row r="25" spans="1:9" ht="15" customHeight="1">
      <c r="A25" s="85" t="str">
        <f>'[1]Uptodate'!$A$20</f>
        <v>MALNICHERRA</v>
      </c>
      <c r="B25" s="85"/>
      <c r="C25" s="86">
        <f>'[1]Uptodate'!$E$20</f>
        <v>7958.4</v>
      </c>
      <c r="D25" s="87">
        <f>'[1]Uptodate'!$G$20</f>
        <v>132.68986228387615</v>
      </c>
      <c r="E25" s="86"/>
      <c r="F25" s="86">
        <f>'[1]Uptodate'!$K$20</f>
        <v>62302.299999999996</v>
      </c>
      <c r="G25" s="88">
        <f>'[1]Uptodate'!$M$20</f>
        <v>167.42865030665</v>
      </c>
      <c r="H25" s="89"/>
      <c r="I25" s="85"/>
    </row>
    <row r="26" spans="1:9" ht="15" customHeight="1">
      <c r="A26" s="85" t="str">
        <f>'[1]Uptodate'!$A$21</f>
        <v>MIRZAPORE</v>
      </c>
      <c r="B26" s="85"/>
      <c r="C26" s="86">
        <f>'[1]Uptodate'!$E$21</f>
        <v>0</v>
      </c>
      <c r="D26" s="87">
        <f>'[1]Uptodate'!$G$21</f>
        <v>0</v>
      </c>
      <c r="E26" s="86"/>
      <c r="F26" s="86">
        <f>'[1]Uptodate'!$K$21</f>
        <v>53241.1</v>
      </c>
      <c r="G26" s="88">
        <f>'[1]Uptodate'!$M$21</f>
        <v>208.95735249647362</v>
      </c>
      <c r="H26" s="89"/>
      <c r="I26" s="85"/>
    </row>
    <row r="27" spans="1:9" ht="15" customHeight="1">
      <c r="A27" s="85" t="str">
        <f>'[1]Uptodate'!$A$22</f>
        <v>MOOMINCHERRA</v>
      </c>
      <c r="B27" s="85"/>
      <c r="C27" s="86">
        <f>'[1]Uptodate'!$E$22</f>
        <v>0</v>
      </c>
      <c r="D27" s="87">
        <f>'[1]Uptodate'!$G$22</f>
        <v>0</v>
      </c>
      <c r="E27" s="86"/>
      <c r="F27" s="86">
        <f>'[1]Uptodate'!$K$22</f>
        <v>1646.9</v>
      </c>
      <c r="G27" s="88">
        <f>'[1]Uptodate'!$M$22</f>
        <v>141.32454915295403</v>
      </c>
      <c r="H27" s="89"/>
      <c r="I27" s="85"/>
    </row>
    <row r="28" spans="1:9" ht="15" customHeight="1">
      <c r="A28" s="85" t="str">
        <f>'[1]Uptodate'!$A$23</f>
        <v>MOOMINCHERRA A/C MATHIURA</v>
      </c>
      <c r="B28" s="85"/>
      <c r="C28" s="86">
        <f>'[1]Uptodate'!$E$23</f>
        <v>0</v>
      </c>
      <c r="D28" s="87">
        <f>'[1]Uptodate'!$G$23</f>
        <v>0</v>
      </c>
      <c r="E28" s="86"/>
      <c r="F28" s="86">
        <f>'[1]Uptodate'!$K$23</f>
        <v>1097</v>
      </c>
      <c r="G28" s="88">
        <f>'[1]Uptodate'!$M$23</f>
        <v>135</v>
      </c>
      <c r="H28" s="89"/>
      <c r="I28" s="85"/>
    </row>
    <row r="29" spans="1:9" ht="15" customHeight="1">
      <c r="A29" s="85" t="str">
        <f>'[1]Uptodate'!$A$24</f>
        <v>MORGEN TEA INDUSTRIES</v>
      </c>
      <c r="B29" s="85"/>
      <c r="C29" s="86">
        <f>'[1]Uptodate'!$E$24</f>
        <v>2742.5</v>
      </c>
      <c r="D29" s="87">
        <f>'[1]Uptodate'!$G$24</f>
        <v>115.8</v>
      </c>
      <c r="E29" s="86"/>
      <c r="F29" s="86">
        <f>'[1]Uptodate'!$K$24</f>
        <v>54042.7</v>
      </c>
      <c r="G29" s="88">
        <f>'[1]Uptodate'!$M$24</f>
        <v>125.78959415425211</v>
      </c>
      <c r="H29" s="89"/>
      <c r="I29" s="85"/>
    </row>
    <row r="30" spans="1:9" ht="15" customHeight="1">
      <c r="A30" s="85" t="str">
        <f>'[1]Uptodate'!$A$25</f>
        <v>NAHEED</v>
      </c>
      <c r="B30" s="85"/>
      <c r="C30" s="86">
        <f>'[1]Uptodate'!$E$25</f>
        <v>2742.5</v>
      </c>
      <c r="D30" s="87">
        <f>'[1]Uptodate'!$G$25</f>
        <v>109.8</v>
      </c>
      <c r="E30" s="86"/>
      <c r="F30" s="86">
        <f>'[1]Uptodate'!$K$25</f>
        <v>8227.5</v>
      </c>
      <c r="G30" s="88">
        <f>'[1]Uptodate'!$M$25</f>
        <v>120.66666666666667</v>
      </c>
      <c r="H30" s="89"/>
      <c r="I30" s="85"/>
    </row>
    <row r="31" spans="1:9" ht="15" customHeight="1">
      <c r="A31" s="85" t="str">
        <f>'[1]Uptodate'!$A$26</f>
        <v>N.B.C.T.I.</v>
      </c>
      <c r="B31" s="85"/>
      <c r="C31" s="86">
        <f>'[1]Uptodate'!$E$26</f>
        <v>0</v>
      </c>
      <c r="D31" s="87">
        <f>'[1]Uptodate'!$G$26</f>
        <v>0</v>
      </c>
      <c r="E31" s="86"/>
      <c r="F31" s="86">
        <f>'[1]Uptodate'!$K$26</f>
        <v>548.5</v>
      </c>
      <c r="G31" s="88">
        <f>'[1]Uptodate'!$M$26</f>
        <v>125</v>
      </c>
      <c r="H31" s="89"/>
      <c r="I31" s="85"/>
    </row>
    <row r="32" spans="1:9" ht="15" customHeight="1">
      <c r="A32" s="85" t="str">
        <f>'[1]Uptodate'!$A$27</f>
        <v>PATRAKHOLA</v>
      </c>
      <c r="B32" s="85"/>
      <c r="C32" s="86">
        <f>'[1]Uptodate'!$E$27</f>
        <v>9610.7</v>
      </c>
      <c r="D32" s="87">
        <f>'[1]Uptodate'!$G$27</f>
        <v>142.65095154359202</v>
      </c>
      <c r="E32" s="86"/>
      <c r="F32" s="86">
        <f>'[1]Uptodate'!$K$27</f>
        <v>48569.8</v>
      </c>
      <c r="G32" s="88">
        <f>'[1]Uptodate'!$M$27</f>
        <v>160.9322521402188</v>
      </c>
      <c r="H32" s="89"/>
      <c r="I32" s="85"/>
    </row>
    <row r="33" spans="1:9" ht="15" customHeight="1">
      <c r="A33" s="85" t="str">
        <f>'[1]Uptodate'!$A$28</f>
        <v>PATRAKHOLA A/C KURMAH</v>
      </c>
      <c r="B33" s="85"/>
      <c r="C33" s="86">
        <f>'[1]Uptodate'!$E$28</f>
        <v>0</v>
      </c>
      <c r="D33" s="87">
        <f>'[1]Uptodate'!$G$28</f>
        <v>0</v>
      </c>
      <c r="E33" s="86"/>
      <c r="F33" s="86">
        <f>'[1]Uptodate'!$K$28</f>
        <v>4663.9</v>
      </c>
      <c r="G33" s="88">
        <f>'[1]Uptodate'!$M$28</f>
        <v>157.88213726709407</v>
      </c>
      <c r="H33" s="89"/>
      <c r="I33" s="85"/>
    </row>
    <row r="34" spans="1:9" ht="15" customHeight="1">
      <c r="A34" s="85" t="str">
        <f>'[1]Uptodate'!$A$30</f>
        <v>RAJNAGAR</v>
      </c>
      <c r="B34" s="85"/>
      <c r="C34" s="86">
        <f>'[1]Uptodate'!$E$30</f>
        <v>10434.5</v>
      </c>
      <c r="D34" s="87">
        <f>'[1]Uptodate'!$G$30</f>
        <v>176.60429344961426</v>
      </c>
      <c r="E34" s="86"/>
      <c r="F34" s="86">
        <f>'[1]Uptodate'!$K$30</f>
        <v>94382.5</v>
      </c>
      <c r="G34" s="88">
        <f>'[1]Uptodate'!$M$30</f>
        <v>184.66743188620774</v>
      </c>
      <c r="H34" s="89"/>
      <c r="I34" s="85"/>
    </row>
    <row r="35" spans="1:9" ht="15" customHeight="1">
      <c r="A35" s="85" t="str">
        <f>'[1]Uptodate'!$A$31</f>
        <v>RAMGARH</v>
      </c>
      <c r="B35" s="85"/>
      <c r="C35" s="86">
        <f>'[1]Uptodate'!$E$31</f>
        <v>0</v>
      </c>
      <c r="D35" s="87">
        <f>'[1]Uptodate'!$G$31</f>
        <v>0</v>
      </c>
      <c r="E35" s="86"/>
      <c r="F35" s="86">
        <f>'[1]Uptodate'!$K$31</f>
        <v>23586.9</v>
      </c>
      <c r="G35" s="88">
        <f>'[1]Uptodate'!$M$31</f>
        <v>189.07041620560565</v>
      </c>
      <c r="H35" s="89"/>
      <c r="I35" s="85"/>
    </row>
    <row r="36" spans="1:9" ht="15" customHeight="1">
      <c r="A36" s="85" t="str">
        <f>'[1]Uptodate'!$A$32</f>
        <v>SAZEDA RAFIQUE TEA FACTORY</v>
      </c>
      <c r="B36" s="85"/>
      <c r="C36" s="86">
        <f>'[1]Uptodate'!$E$32</f>
        <v>548.5</v>
      </c>
      <c r="D36" s="87">
        <f>'[1]Uptodate'!$G$32</f>
        <v>116</v>
      </c>
      <c r="E36" s="86"/>
      <c r="F36" s="86">
        <f>'[1]Uptodate'!$K$32</f>
        <v>29349.8</v>
      </c>
      <c r="G36" s="88">
        <f>'[1]Uptodate'!$M$32</f>
        <v>119.83325951113805</v>
      </c>
      <c r="H36" s="89"/>
      <c r="I36" s="85"/>
    </row>
    <row r="37" spans="1:9" ht="15" customHeight="1">
      <c r="A37" s="85" t="str">
        <f>'[1]Uptodate'!$A$33</f>
        <v>SURMA</v>
      </c>
      <c r="B37" s="85"/>
      <c r="C37" s="91">
        <f>'[1]Uptodate'!$E$33</f>
        <v>15924.3</v>
      </c>
      <c r="D37" s="92">
        <f>'[1]Uptodate'!$G$33</f>
        <v>197.98758501158608</v>
      </c>
      <c r="E37" s="91"/>
      <c r="F37" s="91">
        <f>'[1]Uptodate'!$K$33</f>
        <v>181949.19999999998</v>
      </c>
      <c r="G37" s="93">
        <f>'[1]Uptodate'!$M$33</f>
        <v>188.67728025185056</v>
      </c>
      <c r="H37" s="89"/>
      <c r="I37" s="85"/>
    </row>
    <row r="38" spans="1:9" ht="15" customHeight="1">
      <c r="A38" s="85" t="str">
        <f>'[1]Uptodate'!$A$34</f>
        <v>TOTAL:</v>
      </c>
      <c r="B38" s="85"/>
      <c r="C38" s="91">
        <f>'[1]Uptodate'!$E$34</f>
        <v>84870.3</v>
      </c>
      <c r="D38" s="92">
        <f>'[1]Uptodate'!$G$34</f>
        <v>172.8551448504365</v>
      </c>
      <c r="E38" s="91"/>
      <c r="F38" s="91">
        <f>'[1]Uptodate'!$K$34</f>
        <v>990482.0000000001</v>
      </c>
      <c r="G38" s="93">
        <f>'[1]Uptodate'!$M$34</f>
        <v>182.47993117492288</v>
      </c>
      <c r="H38" s="89"/>
      <c r="I38" s="85"/>
    </row>
    <row r="39" spans="1:9" ht="15" customHeight="1">
      <c r="A39" s="85"/>
      <c r="B39" s="85"/>
      <c r="C39" s="86">
        <f>SUM(C10:C37)-C38</f>
        <v>0</v>
      </c>
      <c r="D39" s="87"/>
      <c r="E39" s="86"/>
      <c r="F39" s="86">
        <f>SUM(F10:F37)-F38</f>
        <v>0</v>
      </c>
      <c r="G39" s="88"/>
      <c r="H39" s="89"/>
      <c r="I39" s="85"/>
    </row>
    <row r="40" spans="1:9" ht="15" customHeight="1">
      <c r="A40" s="94" t="str">
        <f>'[1]Uptodate'!$A$36</f>
        <v>GARDEN (GREEN TEA)</v>
      </c>
      <c r="B40" s="85"/>
      <c r="C40" s="91" t="str">
        <f>'[1]Uptodate'!$E$36</f>
        <v>Qty.(Kilo.)</v>
      </c>
      <c r="D40" s="92" t="str">
        <f>'[1]Uptodate'!$G$36</f>
        <v>Av.Pr.</v>
      </c>
      <c r="E40" s="91"/>
      <c r="F40" s="91" t="str">
        <f>'[1]Uptodate'!$K$36</f>
        <v>Qty.(Kilo.)</v>
      </c>
      <c r="G40" s="93" t="str">
        <f>'[1]Uptodate'!$M$36</f>
        <v>Av.Pr.</v>
      </c>
      <c r="H40" s="89"/>
      <c r="I40" s="85"/>
    </row>
    <row r="41" spans="1:9" ht="15" customHeight="1">
      <c r="A41" s="85" t="str">
        <f>'[1]Uptodate'!$A$37</f>
        <v>JAFFLONG</v>
      </c>
      <c r="B41" s="85"/>
      <c r="C41" s="91">
        <f>'[1]Uptodate'!$E$37</f>
        <v>0</v>
      </c>
      <c r="D41" s="92">
        <f>'[1]Uptodate'!$G$37</f>
        <v>0</v>
      </c>
      <c r="E41" s="91"/>
      <c r="F41" s="91">
        <f>'[1]Uptodate'!$K$37</f>
        <v>1647.2</v>
      </c>
      <c r="G41" s="93">
        <f>'[1]Uptodate'!$M$37</f>
        <v>366.67071393880525</v>
      </c>
      <c r="H41" s="89"/>
      <c r="I41" s="85"/>
    </row>
    <row r="42" spans="1:9" ht="15" customHeight="1">
      <c r="A42" s="85" t="str">
        <f>'[1]Uptodate'!$A$38</f>
        <v>TOTAL:</v>
      </c>
      <c r="B42" s="85"/>
      <c r="C42" s="91">
        <f>'[1]Uptodate'!$E$38</f>
        <v>0</v>
      </c>
      <c r="D42" s="92">
        <f>'[1]Uptodate'!$G$38</f>
        <v>0</v>
      </c>
      <c r="E42" s="91"/>
      <c r="F42" s="91">
        <f>'[1]Uptodate'!$K$38</f>
        <v>1647.2</v>
      </c>
      <c r="G42" s="93">
        <f>'[1]Uptodate'!$M$38</f>
        <v>366.67071393880525</v>
      </c>
      <c r="H42" s="89"/>
      <c r="I42" s="85"/>
    </row>
    <row r="43" spans="1:9" ht="15" customHeight="1">
      <c r="A43" s="85" t="str">
        <f>'[1]Uptodate'!$A$39</f>
        <v>Sub Total:</v>
      </c>
      <c r="B43" s="85"/>
      <c r="C43" s="91">
        <f>'[1]Uptodate'!$E$39</f>
        <v>84870.3</v>
      </c>
      <c r="D43" s="92">
        <f>'[1]Uptodate'!$G$39</f>
        <v>172.8551448504365</v>
      </c>
      <c r="E43" s="91"/>
      <c r="F43" s="91">
        <f>'[1]Uptodate'!$K$39</f>
        <v>992129.2000000001</v>
      </c>
      <c r="G43" s="93">
        <f>'[1]Uptodate'!$M$39</f>
        <v>182.78573717011855</v>
      </c>
      <c r="H43" s="89"/>
      <c r="I43" s="85"/>
    </row>
    <row r="44" spans="1:9" ht="15" customHeight="1">
      <c r="A44" s="94" t="str">
        <f>'[1]Uptodate'!$A$40</f>
        <v>Old Season: 2019-2020</v>
      </c>
      <c r="B44" s="85"/>
      <c r="C44" s="86"/>
      <c r="D44" s="87"/>
      <c r="E44" s="86"/>
      <c r="F44" s="86"/>
      <c r="G44" s="88"/>
      <c r="H44" s="89"/>
      <c r="I44" s="85"/>
    </row>
    <row r="45" spans="1:9" ht="15" customHeight="1">
      <c r="A45" s="85" t="str">
        <f>'[1]Uptodate'!$A$41</f>
        <v>CHUNDEECHERRA</v>
      </c>
      <c r="B45" s="85"/>
      <c r="C45" s="86">
        <f>'[1]Uptodate'!$E$41</f>
        <v>548.5</v>
      </c>
      <c r="D45" s="87">
        <f>'[1]Uptodate'!$G$41</f>
        <v>112</v>
      </c>
      <c r="E45" s="86"/>
      <c r="F45" s="86">
        <f>'[1]Uptodate'!$K$41</f>
        <v>1097.7</v>
      </c>
      <c r="G45" s="88">
        <f>'[1]Uptodate'!$M$41</f>
        <v>120.50542042452399</v>
      </c>
      <c r="H45" s="89"/>
      <c r="I45" s="85"/>
    </row>
    <row r="46" spans="1:9" ht="15" customHeight="1">
      <c r="A46" s="85" t="str">
        <f>'[1]Uptodate'!$A$42</f>
        <v>MALNICHERRA</v>
      </c>
      <c r="B46" s="85"/>
      <c r="C46" s="86">
        <f>'[1]Uptodate'!$E$42</f>
        <v>0</v>
      </c>
      <c r="D46" s="87">
        <f>'[1]Uptodate'!$G$42</f>
        <v>0</v>
      </c>
      <c r="E46" s="86"/>
      <c r="F46" s="86">
        <f>'[1]Uptodate'!$K$42</f>
        <v>1095.5</v>
      </c>
      <c r="G46" s="88">
        <f>'[1]Uptodate'!$M$42</f>
        <v>100</v>
      </c>
      <c r="H46" s="89"/>
      <c r="I46" s="85"/>
    </row>
    <row r="47" spans="1:9" ht="15" customHeight="1">
      <c r="A47" s="85" t="str">
        <f>'[1]Uptodate'!$A$43</f>
        <v>N.B.C.T.I.</v>
      </c>
      <c r="B47" s="85"/>
      <c r="C47" s="86">
        <f>'[1]Uptodate'!$E$43</f>
        <v>0</v>
      </c>
      <c r="D47" s="87">
        <f>'[1]Uptodate'!$G$43</f>
        <v>0</v>
      </c>
      <c r="E47" s="86"/>
      <c r="F47" s="86">
        <f>'[1]Uptodate'!$K$43</f>
        <v>6028</v>
      </c>
      <c r="G47" s="88">
        <f>'[1]Uptodate'!$M$43</f>
        <v>112.13636363636364</v>
      </c>
      <c r="H47" s="89"/>
      <c r="I47" s="85"/>
    </row>
    <row r="48" spans="1:9" ht="15" customHeight="1">
      <c r="A48" s="85" t="str">
        <f>'[1]Uptodate'!$A$44</f>
        <v>SURMA</v>
      </c>
      <c r="B48" s="85"/>
      <c r="C48" s="86">
        <f>'[1]Uptodate'!$E$44</f>
        <v>0</v>
      </c>
      <c r="D48" s="87">
        <f>'[1]Uptodate'!$G$44</f>
        <v>0</v>
      </c>
      <c r="E48" s="91"/>
      <c r="F48" s="91">
        <f>'[1]Uptodate'!$K$44</f>
        <v>328</v>
      </c>
      <c r="G48" s="93">
        <f>'[1]Uptodate'!$M$44</f>
        <v>241.03658536585365</v>
      </c>
      <c r="H48" s="89"/>
      <c r="I48" s="85"/>
    </row>
    <row r="49" spans="1:9" ht="15" customHeight="1">
      <c r="A49" s="85" t="str">
        <f>'[1]Uptodate'!$A$45</f>
        <v>TOTAL:</v>
      </c>
      <c r="B49" s="85"/>
      <c r="C49" s="91">
        <f>'[1]Uptodate'!$E$45</f>
        <v>548.5</v>
      </c>
      <c r="D49" s="92">
        <f>'[1]Uptodate'!$G$45</f>
        <v>112</v>
      </c>
      <c r="E49" s="91"/>
      <c r="F49" s="91">
        <f>'[1]Uptodate'!$K$45</f>
        <v>8549.2</v>
      </c>
      <c r="G49" s="93">
        <f>'[1]Uptodate'!$M$45</f>
        <v>116.6011790576896</v>
      </c>
      <c r="H49" s="89"/>
      <c r="I49" s="85"/>
    </row>
    <row r="50" spans="1:9" ht="15" customHeight="1">
      <c r="A50" s="85" t="str">
        <f>'[1]Uptodate'!$A$46</f>
        <v>GRAND TOTAL:</v>
      </c>
      <c r="B50" s="85"/>
      <c r="C50" s="91">
        <f>'[1]Uptodate'!$E$46</f>
        <v>85418.8</v>
      </c>
      <c r="D50" s="92">
        <f>'[1]Uptodate'!$G$46</f>
        <v>172.46437552388934</v>
      </c>
      <c r="E50" s="91"/>
      <c r="F50" s="91">
        <f>'[1]Uptodate'!$K$46</f>
        <v>1000678.4</v>
      </c>
      <c r="G50" s="93">
        <f>'[1]Uptodate'!$M$46</f>
        <v>182.22029574136906</v>
      </c>
      <c r="H50" s="89"/>
      <c r="I50" s="85"/>
    </row>
    <row r="51" spans="1:9" ht="15" customHeight="1">
      <c r="A51" s="85"/>
      <c r="B51" s="85"/>
      <c r="C51" s="86">
        <f>SUM(C10:C37)+C42+C49-C51</f>
        <v>0</v>
      </c>
      <c r="D51" s="87"/>
      <c r="E51" s="86"/>
      <c r="F51" s="86">
        <f>SUM(F10:F37)+F42+F49-F51</f>
        <v>0</v>
      </c>
      <c r="G51" s="88"/>
      <c r="H51" s="89"/>
      <c r="I51" s="85"/>
    </row>
    <row r="52" spans="1:9" ht="15" customHeight="1">
      <c r="A52" s="85"/>
      <c r="B52" s="85"/>
      <c r="C52" s="118" t="str">
        <f>'[1]Uptodate'!$E$48</f>
        <v>Sale No. 09</v>
      </c>
      <c r="D52" s="119"/>
      <c r="E52" s="86"/>
      <c r="F52" s="86"/>
      <c r="G52" s="120" t="str">
        <f>'[1]Uptodate'!$I$48</f>
        <v>Upto Sale No. 09</v>
      </c>
      <c r="H52" s="120"/>
      <c r="I52" s="85"/>
    </row>
    <row r="53" spans="1:9" ht="15" customHeight="1">
      <c r="A53" s="82" t="str">
        <f>'[1]Uptodate'!$A$49</f>
        <v>Buyers Purchase Analysis</v>
      </c>
      <c r="B53" s="95" t="s">
        <v>29</v>
      </c>
      <c r="C53" s="96" t="s">
        <v>7</v>
      </c>
      <c r="D53" s="97" t="s">
        <v>59</v>
      </c>
      <c r="E53" s="98"/>
      <c r="F53" s="95" t="s">
        <v>29</v>
      </c>
      <c r="G53" s="96" t="s">
        <v>7</v>
      </c>
      <c r="H53" s="99" t="s">
        <v>59</v>
      </c>
      <c r="I53" s="83" t="s">
        <v>15</v>
      </c>
    </row>
    <row r="54" spans="1:9" ht="15" customHeight="1">
      <c r="A54" s="79" t="str">
        <f>'[1]Uptodate'!$A$50</f>
        <v>EXPORT:</v>
      </c>
      <c r="B54" s="100">
        <f>'[1]Uptodate'!$D$50</f>
        <v>0</v>
      </c>
      <c r="C54" s="101">
        <f>'[1]Uptodate'!$E$50</f>
        <v>0</v>
      </c>
      <c r="D54" s="102">
        <f>'[1]Uptodate'!$G$50</f>
        <v>0</v>
      </c>
      <c r="E54" s="101"/>
      <c r="F54" s="100">
        <f>'[1]Uptodate'!$I$50</f>
        <v>284</v>
      </c>
      <c r="G54" s="101">
        <f>'[1]Uptodate'!$J$50</f>
        <v>15581.6</v>
      </c>
      <c r="H54" s="102">
        <f>'[1]Uptodate'!$L$50</f>
        <v>171.99298531601374</v>
      </c>
      <c r="I54" s="103">
        <f>'[1]Uptodate'!$H$50</f>
        <v>0.015571036608764613</v>
      </c>
    </row>
    <row r="55" spans="1:9" ht="15" customHeight="1">
      <c r="A55" s="79" t="str">
        <f>'[1]Uptodate'!$A$51</f>
        <v>INTERNAL :</v>
      </c>
      <c r="B55" s="104">
        <f>'[1]Uptodate'!$D$51</f>
        <v>1556</v>
      </c>
      <c r="C55" s="105">
        <f>'[1]Uptodate'!$E$51</f>
        <v>85418.8</v>
      </c>
      <c r="D55" s="106">
        <f>'[1]Uptodate'!$G$51</f>
        <v>172.46437552388934</v>
      </c>
      <c r="E55" s="105"/>
      <c r="F55" s="104">
        <f>'[1]Uptodate'!$I$51</f>
        <v>17956</v>
      </c>
      <c r="G55" s="105">
        <f>'[1]Uptodate'!$J$51</f>
        <v>985096.8</v>
      </c>
      <c r="H55" s="106">
        <f>'[1]Uptodate'!$L$51</f>
        <v>202.93384984094965</v>
      </c>
      <c r="I55" s="107">
        <f>'[1]Uptodate'!$H$51</f>
        <v>0.9844289633912354</v>
      </c>
    </row>
    <row r="56" spans="1:9" ht="15" customHeight="1">
      <c r="A56" s="79" t="str">
        <f>'[1]Uptodate'!$A$52</f>
        <v>TOTAL :</v>
      </c>
      <c r="B56" s="104">
        <f>'[1]Uptodate'!$D$52</f>
        <v>1556</v>
      </c>
      <c r="C56" s="105">
        <f>'[1]Uptodate'!$E$52</f>
        <v>85418.8</v>
      </c>
      <c r="D56" s="106">
        <f>'[1]Uptodate'!$G$52</f>
        <v>172.46437552388934</v>
      </c>
      <c r="E56" s="105"/>
      <c r="F56" s="104">
        <f>'[1]Uptodate'!$I$52</f>
        <v>18240</v>
      </c>
      <c r="G56" s="105">
        <f>'[1]Uptodate'!$J$52</f>
        <v>1000678.4</v>
      </c>
      <c r="H56" s="106">
        <f>'[1]Uptodate'!$L$52</f>
        <v>202.45206850672506</v>
      </c>
      <c r="I56" s="107">
        <f>'[1]Uptodate'!$H$52</f>
        <v>1</v>
      </c>
    </row>
    <row r="57" spans="1:9" ht="15" customHeight="1">
      <c r="A57" s="79"/>
      <c r="B57" s="79"/>
      <c r="C57" s="79"/>
      <c r="D57" s="79" t="s">
        <v>65</v>
      </c>
      <c r="E57" s="79"/>
      <c r="F57" s="79"/>
      <c r="G57" s="79"/>
      <c r="H57" s="79"/>
      <c r="I57" s="79"/>
    </row>
  </sheetData>
  <sheetProtection/>
  <mergeCells count="4">
    <mergeCell ref="C8:D8"/>
    <mergeCell ref="F8:G8"/>
    <mergeCell ref="C52:D52"/>
    <mergeCell ref="G52:H52"/>
  </mergeCells>
  <printOptions/>
  <pageMargins left="0.5" right="0.45" top="0.5" bottom="0.5" header="0.3" footer="0.3"/>
  <pageSetup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"/>
    </sheetView>
  </sheetViews>
  <sheetFormatPr defaultColWidth="9.140625" defaultRowHeight="16.5" customHeight="1"/>
  <cols>
    <col min="1" max="1" width="12.28125" style="0" customWidth="1"/>
    <col min="2" max="2" width="11.421875" style="0" customWidth="1"/>
    <col min="3" max="3" width="12.140625" style="0" customWidth="1"/>
    <col min="4" max="4" width="14.140625" style="0" customWidth="1"/>
    <col min="5" max="5" width="17.57421875" style="0" customWidth="1"/>
    <col min="6" max="6" width="13.28125" style="0" customWidth="1"/>
  </cols>
  <sheetData>
    <row r="1" spans="1:7" ht="16.5" customHeight="1">
      <c r="A1" s="41" t="s">
        <v>72</v>
      </c>
      <c r="B1" s="1"/>
      <c r="C1" s="1"/>
      <c r="D1" s="1"/>
      <c r="E1" s="1"/>
      <c r="F1" s="1"/>
      <c r="G1" s="36"/>
    </row>
    <row r="2" spans="1:7" ht="16.5" customHeight="1">
      <c r="A2" s="42" t="s">
        <v>121</v>
      </c>
      <c r="B2" s="1"/>
      <c r="C2" s="1"/>
      <c r="D2" s="1"/>
      <c r="E2" s="1"/>
      <c r="F2" s="1"/>
      <c r="G2" s="36"/>
    </row>
    <row r="3" spans="1:7" ht="16.5" customHeight="1">
      <c r="A3" s="42"/>
      <c r="B3" s="1"/>
      <c r="C3" s="1"/>
      <c r="D3" s="1"/>
      <c r="E3" s="1"/>
      <c r="F3" s="1"/>
      <c r="G3" s="36"/>
    </row>
    <row r="4" spans="1:7" ht="16.5" customHeight="1">
      <c r="A4" s="121" t="s">
        <v>0</v>
      </c>
      <c r="B4" s="121"/>
      <c r="C4" s="1"/>
      <c r="D4" s="1"/>
      <c r="E4" s="1"/>
      <c r="F4" s="1"/>
      <c r="G4" s="36"/>
    </row>
    <row r="5" spans="1:7" ht="16.5" customHeight="1">
      <c r="A5" s="121" t="s">
        <v>1</v>
      </c>
      <c r="B5" s="121"/>
      <c r="C5" s="121"/>
      <c r="D5" s="44"/>
      <c r="E5" s="1"/>
      <c r="F5" s="1"/>
      <c r="G5" s="36"/>
    </row>
    <row r="6" spans="1:7" ht="16.5" customHeight="1">
      <c r="A6" s="121" t="s">
        <v>2</v>
      </c>
      <c r="B6" s="121"/>
      <c r="C6" s="121"/>
      <c r="D6" s="45"/>
      <c r="E6" s="46"/>
      <c r="F6" s="1"/>
      <c r="G6" s="36"/>
    </row>
    <row r="7" spans="1:7" ht="16.5" customHeight="1">
      <c r="A7" s="46" t="s">
        <v>3</v>
      </c>
      <c r="B7" s="1"/>
      <c r="C7" s="1"/>
      <c r="D7" s="1"/>
      <c r="E7" s="1"/>
      <c r="F7" s="1"/>
      <c r="G7" s="36"/>
    </row>
    <row r="8" spans="1:7" ht="16.5" customHeight="1">
      <c r="A8" s="43"/>
      <c r="B8" s="1"/>
      <c r="C8" s="47" t="s">
        <v>122</v>
      </c>
      <c r="D8" s="43"/>
      <c r="E8" s="43"/>
      <c r="F8" s="43"/>
      <c r="G8" s="37"/>
    </row>
    <row r="9" spans="1:7" ht="16.5" customHeight="1">
      <c r="A9" s="1" t="s">
        <v>4</v>
      </c>
      <c r="B9" s="1"/>
      <c r="C9" s="1"/>
      <c r="D9" s="1"/>
      <c r="E9" s="1"/>
      <c r="F9" s="1"/>
      <c r="G9" s="36"/>
    </row>
    <row r="10" spans="1:7" ht="16.5" customHeight="1">
      <c r="A10" s="43" t="s">
        <v>5</v>
      </c>
      <c r="B10" s="43"/>
      <c r="C10" s="43"/>
      <c r="D10" s="43"/>
      <c r="E10" s="43"/>
      <c r="F10" s="43"/>
      <c r="G10" s="37"/>
    </row>
    <row r="11" spans="1:7" ht="16.5" customHeight="1">
      <c r="A11" s="46" t="s">
        <v>75</v>
      </c>
      <c r="B11" s="48"/>
      <c r="C11" s="48" t="s">
        <v>6</v>
      </c>
      <c r="D11" s="48" t="s">
        <v>7</v>
      </c>
      <c r="E11" s="48" t="s">
        <v>8</v>
      </c>
      <c r="F11" s="48" t="s">
        <v>9</v>
      </c>
      <c r="G11" s="38"/>
    </row>
    <row r="12" spans="1:7" ht="16.5" customHeight="1">
      <c r="A12" s="1" t="s">
        <v>10</v>
      </c>
      <c r="B12" s="49" t="s">
        <v>11</v>
      </c>
      <c r="C12" s="50">
        <v>1121</v>
      </c>
      <c r="D12" s="51">
        <v>61533</v>
      </c>
      <c r="E12" s="52">
        <v>10291328.5</v>
      </c>
      <c r="F12" s="53">
        <f>E12/D12</f>
        <v>167.24893146766775</v>
      </c>
      <c r="G12" s="36"/>
    </row>
    <row r="13" spans="1:7" ht="16.5" customHeight="1">
      <c r="A13" s="1" t="s">
        <v>12</v>
      </c>
      <c r="B13" s="49" t="s">
        <v>11</v>
      </c>
      <c r="C13" s="54">
        <v>425</v>
      </c>
      <c r="D13" s="55">
        <v>23337.3</v>
      </c>
      <c r="E13" s="56">
        <v>4378939.5</v>
      </c>
      <c r="F13" s="53">
        <f>E13/D13</f>
        <v>187.63693743492178</v>
      </c>
      <c r="G13" s="36"/>
    </row>
    <row r="14" spans="1:7" ht="16.5" customHeight="1">
      <c r="A14" s="1" t="s">
        <v>13</v>
      </c>
      <c r="B14" s="49"/>
      <c r="C14" s="57">
        <f>C12+C13</f>
        <v>1546</v>
      </c>
      <c r="D14" s="58">
        <f>D12+D13</f>
        <v>84870.3</v>
      </c>
      <c r="E14" s="59">
        <f>E12+E13</f>
        <v>14670268</v>
      </c>
      <c r="F14" s="60">
        <f>E14/D14</f>
        <v>172.8551448504365</v>
      </c>
      <c r="G14" s="36"/>
    </row>
    <row r="15" spans="1:7" ht="16.5" customHeight="1">
      <c r="A15" s="46" t="s">
        <v>107</v>
      </c>
      <c r="B15" s="48"/>
      <c r="C15" s="48" t="s">
        <v>6</v>
      </c>
      <c r="D15" s="48" t="s">
        <v>7</v>
      </c>
      <c r="E15" s="48" t="s">
        <v>8</v>
      </c>
      <c r="F15" s="48" t="s">
        <v>9</v>
      </c>
      <c r="G15" s="36"/>
    </row>
    <row r="16" spans="1:7" ht="16.5" customHeight="1">
      <c r="A16" s="1" t="s">
        <v>10</v>
      </c>
      <c r="B16" s="49" t="s">
        <v>113</v>
      </c>
      <c r="C16" s="50"/>
      <c r="D16" s="51"/>
      <c r="E16" s="52"/>
      <c r="F16" s="53"/>
      <c r="G16" s="36"/>
    </row>
    <row r="17" spans="1:7" ht="16.5" customHeight="1">
      <c r="A17" s="1" t="s">
        <v>13</v>
      </c>
      <c r="B17" s="49"/>
      <c r="C17" s="57">
        <f>SUM(C16)</f>
        <v>0</v>
      </c>
      <c r="D17" s="61">
        <f>SUM(D16)</f>
        <v>0</v>
      </c>
      <c r="E17" s="62">
        <f>SUM(E16)</f>
        <v>0</v>
      </c>
      <c r="F17" s="60"/>
      <c r="G17" s="36"/>
    </row>
    <row r="18" spans="1:7" ht="16.5" customHeight="1">
      <c r="A18" s="1"/>
      <c r="B18" s="49"/>
      <c r="C18" s="63"/>
      <c r="D18" s="40"/>
      <c r="E18" s="64"/>
      <c r="F18" s="65"/>
      <c r="G18" s="36"/>
    </row>
    <row r="19" spans="1:7" ht="16.5" customHeight="1">
      <c r="A19" s="46" t="s">
        <v>73</v>
      </c>
      <c r="B19" s="48"/>
      <c r="C19" s="48" t="s">
        <v>6</v>
      </c>
      <c r="D19" s="48" t="s">
        <v>7</v>
      </c>
      <c r="E19" s="48" t="s">
        <v>8</v>
      </c>
      <c r="F19" s="48" t="s">
        <v>9</v>
      </c>
      <c r="G19" s="36"/>
    </row>
    <row r="20" spans="1:7" ht="16.5" customHeight="1">
      <c r="A20" s="1" t="s">
        <v>10</v>
      </c>
      <c r="B20" s="49" t="s">
        <v>11</v>
      </c>
      <c r="C20" s="50">
        <v>10</v>
      </c>
      <c r="D20" s="51">
        <v>548.5</v>
      </c>
      <c r="E20" s="52">
        <v>61432</v>
      </c>
      <c r="F20" s="53">
        <f>E20/D20</f>
        <v>112</v>
      </c>
      <c r="G20" s="36"/>
    </row>
    <row r="21" spans="1:7" ht="16.5" customHeight="1">
      <c r="A21" s="1" t="s">
        <v>12</v>
      </c>
      <c r="B21" s="49" t="s">
        <v>11</v>
      </c>
      <c r="C21" s="54"/>
      <c r="D21" s="55"/>
      <c r="E21" s="56"/>
      <c r="F21" s="108"/>
      <c r="G21" s="36"/>
    </row>
    <row r="22" spans="1:7" ht="16.5" customHeight="1">
      <c r="A22" s="1" t="s">
        <v>13</v>
      </c>
      <c r="B22" s="49"/>
      <c r="C22" s="66">
        <f>C20+C21</f>
        <v>10</v>
      </c>
      <c r="D22" s="55">
        <f>D20+D21</f>
        <v>548.5</v>
      </c>
      <c r="E22" s="56">
        <f>E20+E21</f>
        <v>61432</v>
      </c>
      <c r="F22" s="53">
        <f>E22/D22</f>
        <v>112</v>
      </c>
      <c r="G22" s="39"/>
    </row>
    <row r="23" spans="1:7" ht="16.5" customHeight="1">
      <c r="A23" s="1" t="s">
        <v>66</v>
      </c>
      <c r="B23" s="49"/>
      <c r="C23" s="57">
        <f>C22+C14+C17</f>
        <v>1556</v>
      </c>
      <c r="D23" s="58">
        <f>D22+D14+D17</f>
        <v>85418.8</v>
      </c>
      <c r="E23" s="62">
        <f>E22+E14+E17</f>
        <v>14731700</v>
      </c>
      <c r="F23" s="60">
        <f>E23/D23</f>
        <v>172.46437552388934</v>
      </c>
      <c r="G23" s="40"/>
    </row>
    <row r="24" spans="1:7" ht="16.5" customHeight="1">
      <c r="A24" s="1"/>
      <c r="B24" s="49"/>
      <c r="C24" s="63"/>
      <c r="D24" s="40"/>
      <c r="E24" s="67"/>
      <c r="F24" s="65"/>
      <c r="G24" s="40"/>
    </row>
    <row r="25" spans="1:7" ht="16.5" customHeight="1">
      <c r="A25" s="46" t="s">
        <v>14</v>
      </c>
      <c r="B25" s="1"/>
      <c r="C25" s="48" t="s">
        <v>6</v>
      </c>
      <c r="D25" s="48" t="s">
        <v>7</v>
      </c>
      <c r="E25" s="68" t="s">
        <v>9</v>
      </c>
      <c r="F25" s="68" t="s">
        <v>15</v>
      </c>
      <c r="G25" s="40"/>
    </row>
    <row r="26" spans="1:7" ht="16.5" customHeight="1">
      <c r="A26" s="44" t="s">
        <v>16</v>
      </c>
      <c r="B26" s="1"/>
      <c r="C26" s="69">
        <f>'[1]Uptodate'!$D$50</f>
        <v>0</v>
      </c>
      <c r="D26" s="70">
        <f>'[1]Uptodate'!$E$50</f>
        <v>0</v>
      </c>
      <c r="E26" s="71">
        <f>'[1]Uptodate'!$G$50</f>
        <v>0</v>
      </c>
      <c r="F26" s="72">
        <f>'[1]Uptodate'!$C$50</f>
        <v>0</v>
      </c>
      <c r="G26" s="40"/>
    </row>
    <row r="27" spans="1:7" ht="16.5" customHeight="1">
      <c r="A27" s="44" t="s">
        <v>17</v>
      </c>
      <c r="B27" s="1"/>
      <c r="C27" s="73">
        <f>'[1]Uptodate'!$D$51</f>
        <v>1556</v>
      </c>
      <c r="D27" s="74">
        <f>'[1]Uptodate'!$E$51</f>
        <v>85418.8</v>
      </c>
      <c r="E27" s="75">
        <f>'[1]Uptodate'!$G$51</f>
        <v>172.46437552388934</v>
      </c>
      <c r="F27" s="76">
        <f>'[1]Uptodate'!$C$51</f>
        <v>1</v>
      </c>
      <c r="G27" s="36"/>
    </row>
    <row r="28" spans="1:7" ht="16.5" customHeight="1">
      <c r="A28" s="44" t="s">
        <v>18</v>
      </c>
      <c r="B28" s="1"/>
      <c r="C28" s="73">
        <f>'[1]Uptodate'!$D$52</f>
        <v>1556</v>
      </c>
      <c r="D28" s="74">
        <f>'[1]Uptodate'!$E$52</f>
        <v>85418.8</v>
      </c>
      <c r="E28" s="75">
        <f>'[1]Uptodate'!$G$52</f>
        <v>172.46437552388934</v>
      </c>
      <c r="F28" s="76">
        <f>'[1]Uptodate'!$C$52</f>
        <v>1</v>
      </c>
      <c r="G28" s="36"/>
    </row>
    <row r="29" spans="1:7" ht="16.5" customHeight="1">
      <c r="A29" s="44"/>
      <c r="B29" s="1"/>
      <c r="C29" s="73"/>
      <c r="D29" s="74"/>
      <c r="E29" s="77"/>
      <c r="F29" s="76"/>
      <c r="G29" s="36"/>
    </row>
    <row r="30" spans="1:7" ht="16.5" customHeight="1">
      <c r="A30" s="1" t="s">
        <v>19</v>
      </c>
      <c r="B30" s="1"/>
      <c r="C30" s="1"/>
      <c r="D30" s="1"/>
      <c r="E30" s="1"/>
      <c r="F30" s="78"/>
      <c r="G30" s="36"/>
    </row>
    <row r="31" spans="1:7" ht="16.5" customHeight="1">
      <c r="A31" s="1"/>
      <c r="B31" s="1"/>
      <c r="C31" s="1"/>
      <c r="D31" s="1"/>
      <c r="E31" s="1" t="s">
        <v>20</v>
      </c>
      <c r="F31" s="1"/>
      <c r="G31" s="36"/>
    </row>
    <row r="32" spans="1:7" ht="16.5" customHeight="1">
      <c r="A32" s="1" t="s">
        <v>21</v>
      </c>
      <c r="B32" s="1"/>
      <c r="C32" s="1"/>
      <c r="D32" s="1" t="s">
        <v>22</v>
      </c>
      <c r="E32" s="1"/>
      <c r="F32" s="1"/>
      <c r="G32" s="36"/>
    </row>
    <row r="33" spans="1:6" ht="16.5" customHeight="1">
      <c r="A33" s="1" t="s">
        <v>23</v>
      </c>
      <c r="B33" s="1"/>
      <c r="C33" s="1"/>
      <c r="D33" s="1"/>
      <c r="E33" s="1"/>
      <c r="F33" s="1"/>
    </row>
    <row r="34" spans="1:6" ht="16.5" customHeight="1">
      <c r="A34" s="1" t="s">
        <v>24</v>
      </c>
      <c r="B34" s="1"/>
      <c r="C34" s="1"/>
      <c r="D34" s="1"/>
      <c r="E34" s="1"/>
      <c r="F34" s="1"/>
    </row>
    <row r="35" spans="1:6" ht="16.5" customHeight="1">
      <c r="A35" s="1" t="s">
        <v>25</v>
      </c>
      <c r="B35" s="1"/>
      <c r="C35" s="1"/>
      <c r="D35" s="1"/>
      <c r="E35" s="1"/>
      <c r="F35" s="1"/>
    </row>
    <row r="36" spans="1:6" ht="16.5" customHeight="1">
      <c r="A36" s="1" t="s">
        <v>68</v>
      </c>
      <c r="B36" s="1"/>
      <c r="C36" s="1"/>
      <c r="D36" s="1"/>
      <c r="E36" s="1"/>
      <c r="F36" s="1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orientation="portrait" scale="90" r:id="rId1"/>
  <headerFooter>
    <oddHeader>&amp;RProduce Brokers Limited
1349/A, North Agrabad, D.T. Road, 
Askarabad (1st Floor), Chittagong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A1">
      <selection activeCell="A1" sqref="A1"/>
    </sheetView>
  </sheetViews>
  <sheetFormatPr defaultColWidth="9.140625" defaultRowHeight="18" customHeight="1"/>
  <cols>
    <col min="1" max="1" width="28.421875" style="0" customWidth="1"/>
    <col min="2" max="2" width="8.00390625" style="4" customWidth="1"/>
    <col min="3" max="3" width="10.8515625" style="3" customWidth="1"/>
    <col min="4" max="4" width="6.7109375" style="4" customWidth="1"/>
    <col min="5" max="5" width="9.28125" style="3" customWidth="1"/>
    <col min="6" max="6" width="9.57421875" style="4" bestFit="1" customWidth="1"/>
    <col min="7" max="7" width="10.421875" style="3" customWidth="1"/>
    <col min="8" max="8" width="8.28125" style="2" customWidth="1"/>
    <col min="9" max="9" width="0.9921875" style="0" customWidth="1"/>
    <col min="10" max="10" width="8.7109375" style="4" customWidth="1"/>
    <col min="11" max="11" width="11.8515625" style="3" customWidth="1"/>
    <col min="12" max="12" width="8.57421875" style="2" customWidth="1"/>
  </cols>
  <sheetData>
    <row r="1" spans="1:12" ht="18" customHeight="1">
      <c r="A1" s="5" t="s">
        <v>123</v>
      </c>
      <c r="B1" s="5"/>
      <c r="C1" s="10"/>
      <c r="D1" s="11"/>
      <c r="E1" s="10"/>
      <c r="F1" s="11"/>
      <c r="G1" s="10"/>
      <c r="H1" s="12"/>
      <c r="I1" s="5"/>
      <c r="J1" s="11"/>
      <c r="K1" s="10"/>
      <c r="L1" s="12"/>
    </row>
    <row r="2" spans="1:12" ht="18" customHeight="1">
      <c r="A2" s="109" t="s">
        <v>124</v>
      </c>
      <c r="B2" s="5"/>
      <c r="C2" s="10"/>
      <c r="D2" s="11"/>
      <c r="E2" s="10"/>
      <c r="F2" s="11"/>
      <c r="G2" s="10"/>
      <c r="H2" s="12"/>
      <c r="I2" s="5"/>
      <c r="J2" s="11"/>
      <c r="K2" s="10"/>
      <c r="L2" s="12"/>
    </row>
    <row r="3" spans="1:12" ht="18" customHeight="1">
      <c r="A3" s="5" t="s">
        <v>30</v>
      </c>
      <c r="B3" s="5"/>
      <c r="C3" s="10"/>
      <c r="D3" s="11"/>
      <c r="E3" s="10"/>
      <c r="F3" s="11"/>
      <c r="G3" s="10"/>
      <c r="H3" s="12"/>
      <c r="I3" s="5"/>
      <c r="J3" s="11"/>
      <c r="K3" s="10"/>
      <c r="L3" s="12"/>
    </row>
    <row r="4" spans="1:12" ht="18" customHeight="1">
      <c r="A4" s="5" t="s">
        <v>0</v>
      </c>
      <c r="B4" s="5"/>
      <c r="C4" s="10"/>
      <c r="D4" s="11"/>
      <c r="E4" s="10"/>
      <c r="F4" s="11"/>
      <c r="G4" s="10"/>
      <c r="H4" s="12"/>
      <c r="I4" s="5"/>
      <c r="J4" s="11"/>
      <c r="K4" s="10"/>
      <c r="L4" s="12"/>
    </row>
    <row r="5" spans="1:12" ht="18" customHeight="1">
      <c r="A5" s="5" t="s">
        <v>1</v>
      </c>
      <c r="B5" s="5"/>
      <c r="C5" s="10"/>
      <c r="D5" s="11"/>
      <c r="E5" s="10"/>
      <c r="F5" s="11"/>
      <c r="G5" s="10"/>
      <c r="H5" s="12"/>
      <c r="I5" s="5"/>
      <c r="J5" s="11"/>
      <c r="K5" s="10"/>
      <c r="L5" s="12"/>
    </row>
    <row r="6" spans="1:12" ht="18" customHeight="1">
      <c r="A6" s="5" t="s">
        <v>31</v>
      </c>
      <c r="B6" s="5"/>
      <c r="C6" s="10"/>
      <c r="D6" s="11"/>
      <c r="E6" s="10"/>
      <c r="F6" s="11"/>
      <c r="G6" s="10"/>
      <c r="H6" s="12"/>
      <c r="I6" s="5"/>
      <c r="J6" s="11"/>
      <c r="K6" s="10"/>
      <c r="L6" s="12"/>
    </row>
    <row r="7" spans="1:12" ht="18" customHeight="1">
      <c r="A7" s="110" t="s">
        <v>32</v>
      </c>
      <c r="B7" s="5"/>
      <c r="C7" s="10"/>
      <c r="D7" s="11"/>
      <c r="E7" s="10"/>
      <c r="F7" s="11"/>
      <c r="G7" s="10"/>
      <c r="H7" s="12"/>
      <c r="I7" s="5"/>
      <c r="J7" s="11"/>
      <c r="K7" s="10"/>
      <c r="L7" s="12"/>
    </row>
    <row r="8" spans="1:12" ht="18" customHeight="1">
      <c r="A8" s="110"/>
      <c r="B8" s="5"/>
      <c r="C8" s="10"/>
      <c r="D8" s="11"/>
      <c r="E8" s="111" t="s">
        <v>33</v>
      </c>
      <c r="F8" s="11"/>
      <c r="G8" s="10"/>
      <c r="H8" s="12"/>
      <c r="I8" s="5"/>
      <c r="J8" s="11"/>
      <c r="K8" s="10"/>
      <c r="L8" s="12"/>
    </row>
    <row r="9" spans="1:12" ht="18" customHeight="1">
      <c r="A9" s="112" t="s">
        <v>125</v>
      </c>
      <c r="B9" s="113"/>
      <c r="C9" s="114"/>
      <c r="D9" s="115"/>
      <c r="E9" s="114"/>
      <c r="F9" s="115"/>
      <c r="G9" s="114"/>
      <c r="H9" s="116"/>
      <c r="I9" s="113"/>
      <c r="J9" s="115"/>
      <c r="K9" s="114"/>
      <c r="L9" s="116"/>
    </row>
    <row r="10" spans="1:12" ht="18" customHeight="1">
      <c r="A10" s="112"/>
      <c r="B10" s="113"/>
      <c r="C10" s="114" t="s">
        <v>126</v>
      </c>
      <c r="D10" s="115"/>
      <c r="E10" s="114"/>
      <c r="F10" s="115"/>
      <c r="G10" s="114"/>
      <c r="H10" s="116"/>
      <c r="I10" s="113"/>
      <c r="J10" s="11"/>
      <c r="K10" s="114" t="s">
        <v>127</v>
      </c>
      <c r="L10" s="116"/>
    </row>
    <row r="11" spans="1:12" ht="18" customHeight="1">
      <c r="A11" s="110" t="s">
        <v>34</v>
      </c>
      <c r="B11" s="113"/>
      <c r="C11" s="114" t="s">
        <v>35</v>
      </c>
      <c r="D11" s="115"/>
      <c r="E11" s="114" t="s">
        <v>36</v>
      </c>
      <c r="F11" s="115"/>
      <c r="G11" s="114" t="s">
        <v>37</v>
      </c>
      <c r="H11" s="12"/>
      <c r="I11" s="5"/>
      <c r="J11" s="11"/>
      <c r="K11" s="10"/>
      <c r="L11" s="12"/>
    </row>
    <row r="12" spans="1:12" ht="18" customHeight="1">
      <c r="A12" s="110" t="s">
        <v>38</v>
      </c>
      <c r="B12" s="117" t="s">
        <v>29</v>
      </c>
      <c r="C12" s="13" t="s">
        <v>39</v>
      </c>
      <c r="D12" s="115" t="s">
        <v>29</v>
      </c>
      <c r="E12" s="114" t="s">
        <v>39</v>
      </c>
      <c r="F12" s="115" t="s">
        <v>29</v>
      </c>
      <c r="G12" s="114" t="s">
        <v>39</v>
      </c>
      <c r="H12" s="116" t="s">
        <v>40</v>
      </c>
      <c r="I12" s="113"/>
      <c r="J12" s="115" t="s">
        <v>29</v>
      </c>
      <c r="K12" s="114" t="s">
        <v>39</v>
      </c>
      <c r="L12" s="116" t="s">
        <v>40</v>
      </c>
    </row>
    <row r="13" spans="1:12" ht="18" customHeight="1">
      <c r="A13" s="110" t="s">
        <v>67</v>
      </c>
      <c r="B13" s="117"/>
      <c r="C13" s="13"/>
      <c r="D13" s="115"/>
      <c r="E13" s="114"/>
      <c r="F13" s="115">
        <v>0</v>
      </c>
      <c r="G13" s="114">
        <v>0</v>
      </c>
      <c r="H13" s="116"/>
      <c r="I13" s="113"/>
      <c r="J13" s="115">
        <v>284</v>
      </c>
      <c r="K13" s="114">
        <v>15581.6</v>
      </c>
      <c r="L13" s="116">
        <v>171.99298531601374</v>
      </c>
    </row>
    <row r="14" spans="1:12" ht="18" customHeight="1">
      <c r="A14" s="110" t="s">
        <v>13</v>
      </c>
      <c r="B14" s="117">
        <v>0</v>
      </c>
      <c r="C14" s="13">
        <v>0</v>
      </c>
      <c r="D14" s="115">
        <v>0</v>
      </c>
      <c r="E14" s="114">
        <v>0</v>
      </c>
      <c r="F14" s="115">
        <v>0</v>
      </c>
      <c r="G14" s="114">
        <v>0</v>
      </c>
      <c r="H14" s="116"/>
      <c r="I14" s="113"/>
      <c r="J14" s="115">
        <v>284</v>
      </c>
      <c r="K14" s="114">
        <v>15581.6</v>
      </c>
      <c r="L14" s="116">
        <v>171.99298531601374</v>
      </c>
    </row>
    <row r="15" spans="1:12" ht="18" customHeight="1">
      <c r="A15" s="5"/>
      <c r="B15" s="14"/>
      <c r="C15" s="15"/>
      <c r="D15" s="11"/>
      <c r="E15" s="10"/>
      <c r="F15" s="11"/>
      <c r="G15" s="10"/>
      <c r="H15" s="12"/>
      <c r="I15" s="12"/>
      <c r="J15" s="11"/>
      <c r="K15" s="10"/>
      <c r="L15" s="12"/>
    </row>
    <row r="16" spans="1:12" ht="18" customHeight="1">
      <c r="A16" s="5" t="s">
        <v>42</v>
      </c>
      <c r="B16" s="14" t="s">
        <v>29</v>
      </c>
      <c r="C16" s="15" t="s">
        <v>39</v>
      </c>
      <c r="D16" s="11" t="s">
        <v>29</v>
      </c>
      <c r="E16" s="10" t="s">
        <v>39</v>
      </c>
      <c r="F16" s="11" t="s">
        <v>29</v>
      </c>
      <c r="G16" s="10" t="s">
        <v>39</v>
      </c>
      <c r="H16" s="12" t="s">
        <v>40</v>
      </c>
      <c r="I16" s="12"/>
      <c r="J16" s="11" t="s">
        <v>29</v>
      </c>
      <c r="K16" s="10" t="s">
        <v>39</v>
      </c>
      <c r="L16" s="12" t="s">
        <v>40</v>
      </c>
    </row>
    <row r="17" spans="1:12" ht="18" customHeight="1">
      <c r="A17" s="5" t="s">
        <v>76</v>
      </c>
      <c r="B17" s="14">
        <v>130</v>
      </c>
      <c r="C17" s="15">
        <v>7136</v>
      </c>
      <c r="D17" s="11">
        <v>5</v>
      </c>
      <c r="E17" s="10">
        <v>274.5</v>
      </c>
      <c r="F17" s="11">
        <v>135</v>
      </c>
      <c r="G17" s="10">
        <v>7410.5</v>
      </c>
      <c r="H17" s="12">
        <v>174.32561905404495</v>
      </c>
      <c r="I17" s="12"/>
      <c r="J17" s="11">
        <v>728</v>
      </c>
      <c r="K17" s="10">
        <v>39946.4</v>
      </c>
      <c r="L17" s="12">
        <v>172.07273246149842</v>
      </c>
    </row>
    <row r="18" spans="1:12" ht="18" customHeight="1">
      <c r="A18" s="5" t="s">
        <v>77</v>
      </c>
      <c r="B18" s="14">
        <v>20</v>
      </c>
      <c r="C18" s="15">
        <v>1097</v>
      </c>
      <c r="D18" s="11"/>
      <c r="E18" s="10"/>
      <c r="F18" s="11">
        <v>20</v>
      </c>
      <c r="G18" s="10">
        <v>1097</v>
      </c>
      <c r="H18" s="12">
        <v>185.5</v>
      </c>
      <c r="I18" s="12"/>
      <c r="J18" s="11">
        <v>386</v>
      </c>
      <c r="K18" s="10">
        <v>21131.9</v>
      </c>
      <c r="L18" s="12">
        <v>183.23973707995967</v>
      </c>
    </row>
    <row r="19" spans="1:12" ht="18" customHeight="1">
      <c r="A19" s="5" t="s">
        <v>114</v>
      </c>
      <c r="B19" s="14">
        <v>100</v>
      </c>
      <c r="C19" s="15">
        <v>5485</v>
      </c>
      <c r="D19" s="11">
        <v>10</v>
      </c>
      <c r="E19" s="10">
        <v>548.7</v>
      </c>
      <c r="F19" s="11">
        <v>110</v>
      </c>
      <c r="G19" s="10">
        <v>6033.7</v>
      </c>
      <c r="H19" s="12">
        <v>125.54744186817376</v>
      </c>
      <c r="I19" s="12"/>
      <c r="J19" s="11">
        <v>243</v>
      </c>
      <c r="K19" s="10">
        <v>13331.599999999999</v>
      </c>
      <c r="L19" s="12">
        <v>127.51449188394493</v>
      </c>
    </row>
    <row r="20" spans="1:12" ht="18" customHeight="1">
      <c r="A20" s="5" t="s">
        <v>99</v>
      </c>
      <c r="B20" s="14">
        <v>11</v>
      </c>
      <c r="C20" s="15">
        <v>603.5</v>
      </c>
      <c r="D20" s="11"/>
      <c r="E20" s="10"/>
      <c r="F20" s="11">
        <v>11</v>
      </c>
      <c r="G20" s="10">
        <v>603.5</v>
      </c>
      <c r="H20" s="12">
        <v>238</v>
      </c>
      <c r="I20" s="12"/>
      <c r="J20" s="11">
        <v>141</v>
      </c>
      <c r="K20" s="10">
        <v>7737.9</v>
      </c>
      <c r="L20" s="12">
        <v>159.32084932604454</v>
      </c>
    </row>
    <row r="21" spans="1:12" ht="18" customHeight="1">
      <c r="A21" s="5" t="s">
        <v>89</v>
      </c>
      <c r="B21" s="14">
        <v>30</v>
      </c>
      <c r="C21" s="15">
        <v>1647.5</v>
      </c>
      <c r="D21" s="11">
        <v>20</v>
      </c>
      <c r="E21" s="10">
        <v>1098.4</v>
      </c>
      <c r="F21" s="11">
        <v>50</v>
      </c>
      <c r="G21" s="10">
        <v>2745.9</v>
      </c>
      <c r="H21" s="12">
        <v>201.20160967260279</v>
      </c>
      <c r="I21" s="12"/>
      <c r="J21" s="11">
        <v>305</v>
      </c>
      <c r="K21" s="10">
        <v>16742.2</v>
      </c>
      <c r="L21" s="12">
        <v>177.4841478419801</v>
      </c>
    </row>
    <row r="22" spans="1:12" ht="18" customHeight="1">
      <c r="A22" s="5" t="s">
        <v>49</v>
      </c>
      <c r="B22" s="14">
        <v>30</v>
      </c>
      <c r="C22" s="15">
        <v>1645.5</v>
      </c>
      <c r="D22" s="11"/>
      <c r="E22" s="10"/>
      <c r="F22" s="11">
        <v>30</v>
      </c>
      <c r="G22" s="10">
        <v>1645.5</v>
      </c>
      <c r="H22" s="12">
        <v>113</v>
      </c>
      <c r="I22" s="12"/>
      <c r="J22" s="11">
        <v>253</v>
      </c>
      <c r="K22" s="10">
        <v>13883</v>
      </c>
      <c r="L22" s="12">
        <v>202.12814233234892</v>
      </c>
    </row>
    <row r="23" spans="1:12" ht="18" customHeight="1">
      <c r="A23" s="5" t="s">
        <v>79</v>
      </c>
      <c r="B23" s="14">
        <v>30</v>
      </c>
      <c r="C23" s="15">
        <v>1647.5</v>
      </c>
      <c r="D23" s="11"/>
      <c r="E23" s="10"/>
      <c r="F23" s="11">
        <v>30</v>
      </c>
      <c r="G23" s="10">
        <v>1647.5</v>
      </c>
      <c r="H23" s="12">
        <v>206.0576631259484</v>
      </c>
      <c r="I23" s="12"/>
      <c r="J23" s="11">
        <v>176</v>
      </c>
      <c r="K23" s="10">
        <v>9658</v>
      </c>
      <c r="L23" s="12">
        <v>229.62430109753572</v>
      </c>
    </row>
    <row r="24" spans="1:12" ht="18" customHeight="1">
      <c r="A24" s="5" t="s">
        <v>50</v>
      </c>
      <c r="B24" s="14">
        <v>20</v>
      </c>
      <c r="C24" s="15">
        <v>1098.5</v>
      </c>
      <c r="D24" s="16"/>
      <c r="E24" s="10"/>
      <c r="F24" s="11">
        <v>20</v>
      </c>
      <c r="G24" s="10">
        <v>1098.5</v>
      </c>
      <c r="H24" s="12">
        <v>259.4979517523896</v>
      </c>
      <c r="I24" s="12"/>
      <c r="J24" s="11">
        <v>207</v>
      </c>
      <c r="K24" s="10">
        <v>11362</v>
      </c>
      <c r="L24" s="12">
        <v>199.0766238338321</v>
      </c>
    </row>
    <row r="25" spans="1:12" ht="18" customHeight="1">
      <c r="A25" s="5" t="s">
        <v>92</v>
      </c>
      <c r="B25" s="14">
        <v>10</v>
      </c>
      <c r="C25" s="15">
        <v>548.5</v>
      </c>
      <c r="D25" s="16"/>
      <c r="E25" s="10"/>
      <c r="F25" s="11">
        <v>10</v>
      </c>
      <c r="G25" s="10">
        <v>548.5</v>
      </c>
      <c r="H25" s="12">
        <v>260</v>
      </c>
      <c r="I25" s="12"/>
      <c r="J25" s="11">
        <v>32</v>
      </c>
      <c r="K25" s="10">
        <v>1755.5</v>
      </c>
      <c r="L25" s="12">
        <v>277.87638849330676</v>
      </c>
    </row>
    <row r="26" spans="1:12" ht="18" customHeight="1">
      <c r="A26" s="5" t="s">
        <v>44</v>
      </c>
      <c r="B26" s="14">
        <v>30</v>
      </c>
      <c r="C26" s="15">
        <v>1647</v>
      </c>
      <c r="D26" s="16"/>
      <c r="E26" s="10"/>
      <c r="F26" s="11">
        <v>30</v>
      </c>
      <c r="G26" s="10">
        <v>1647</v>
      </c>
      <c r="H26" s="12">
        <v>169.329386763813</v>
      </c>
      <c r="I26" s="12"/>
      <c r="J26" s="11">
        <v>775</v>
      </c>
      <c r="K26" s="10">
        <v>42460.9</v>
      </c>
      <c r="L26" s="12">
        <v>181.95066755532736</v>
      </c>
    </row>
    <row r="27" spans="1:12" ht="18" customHeight="1">
      <c r="A27" s="5" t="s">
        <v>41</v>
      </c>
      <c r="B27" s="14">
        <v>150</v>
      </c>
      <c r="C27" s="15">
        <v>8238</v>
      </c>
      <c r="D27" s="11">
        <v>60</v>
      </c>
      <c r="E27" s="10">
        <v>3294.4</v>
      </c>
      <c r="F27" s="11">
        <v>210</v>
      </c>
      <c r="G27" s="10">
        <v>11532.4</v>
      </c>
      <c r="H27" s="12">
        <v>168.20035725434428</v>
      </c>
      <c r="I27" s="12"/>
      <c r="J27" s="11">
        <v>3254</v>
      </c>
      <c r="K27" s="10">
        <v>178568.59999999998</v>
      </c>
      <c r="L27" s="12">
        <v>184.33968906067477</v>
      </c>
    </row>
    <row r="28" spans="1:12" ht="18" customHeight="1">
      <c r="A28" s="5" t="s">
        <v>93</v>
      </c>
      <c r="B28" s="14"/>
      <c r="C28" s="15"/>
      <c r="D28" s="11">
        <v>50</v>
      </c>
      <c r="E28" s="10">
        <v>2745.8</v>
      </c>
      <c r="F28" s="11">
        <v>50</v>
      </c>
      <c r="G28" s="10">
        <v>2745.8</v>
      </c>
      <c r="H28" s="12">
        <v>156.4001019739238</v>
      </c>
      <c r="I28" s="12"/>
      <c r="J28" s="11">
        <v>185</v>
      </c>
      <c r="K28" s="10">
        <v>10157.2</v>
      </c>
      <c r="L28" s="12">
        <v>173.84308667743076</v>
      </c>
    </row>
    <row r="29" spans="1:12" ht="18" customHeight="1">
      <c r="A29" s="5" t="s">
        <v>82</v>
      </c>
      <c r="B29" s="14">
        <v>20</v>
      </c>
      <c r="C29" s="15">
        <v>1097</v>
      </c>
      <c r="D29" s="11"/>
      <c r="E29" s="10"/>
      <c r="F29" s="11">
        <v>20</v>
      </c>
      <c r="G29" s="10">
        <v>1097</v>
      </c>
      <c r="H29" s="12">
        <v>116.5</v>
      </c>
      <c r="I29" s="12"/>
      <c r="J29" s="11">
        <v>384</v>
      </c>
      <c r="K29" s="10">
        <v>21071.2</v>
      </c>
      <c r="L29" s="12">
        <v>173.61480599111582</v>
      </c>
    </row>
    <row r="30" spans="1:12" ht="18" customHeight="1">
      <c r="A30" s="5" t="s">
        <v>51</v>
      </c>
      <c r="B30" s="14">
        <v>10</v>
      </c>
      <c r="C30" s="15">
        <v>548.5</v>
      </c>
      <c r="D30" s="11">
        <v>25</v>
      </c>
      <c r="E30" s="10">
        <v>1372.9</v>
      </c>
      <c r="F30" s="11">
        <v>35</v>
      </c>
      <c r="G30" s="10">
        <v>1921.4</v>
      </c>
      <c r="H30" s="12">
        <v>176.82887477880712</v>
      </c>
      <c r="I30" s="12"/>
      <c r="J30" s="11">
        <v>235</v>
      </c>
      <c r="K30" s="10">
        <v>12896.5</v>
      </c>
      <c r="L30" s="12">
        <v>182.4404140658318</v>
      </c>
    </row>
    <row r="31" spans="1:12" ht="18" customHeight="1">
      <c r="A31" s="5" t="s">
        <v>128</v>
      </c>
      <c r="B31" s="14">
        <v>10</v>
      </c>
      <c r="C31" s="15">
        <v>548.5</v>
      </c>
      <c r="D31" s="11"/>
      <c r="E31" s="10"/>
      <c r="F31" s="11">
        <v>10</v>
      </c>
      <c r="G31" s="10">
        <v>548.5</v>
      </c>
      <c r="H31" s="12">
        <v>261</v>
      </c>
      <c r="I31" s="12"/>
      <c r="J31" s="11">
        <v>10</v>
      </c>
      <c r="K31" s="10">
        <v>548.5</v>
      </c>
      <c r="L31" s="12">
        <v>261</v>
      </c>
    </row>
    <row r="32" spans="1:12" ht="18" customHeight="1">
      <c r="A32" s="5" t="s">
        <v>52</v>
      </c>
      <c r="B32" s="14">
        <v>10</v>
      </c>
      <c r="C32" s="15">
        <v>548.5</v>
      </c>
      <c r="D32" s="11"/>
      <c r="E32" s="10"/>
      <c r="F32" s="11">
        <v>10</v>
      </c>
      <c r="G32" s="10">
        <v>548.5</v>
      </c>
      <c r="H32" s="12">
        <v>271</v>
      </c>
      <c r="I32" s="12"/>
      <c r="J32" s="11">
        <v>100</v>
      </c>
      <c r="K32" s="10">
        <v>5486.5</v>
      </c>
      <c r="L32" s="12">
        <v>236.09805887177617</v>
      </c>
    </row>
    <row r="33" spans="1:12" ht="18" customHeight="1">
      <c r="A33" s="5" t="s">
        <v>45</v>
      </c>
      <c r="B33" s="14">
        <v>40</v>
      </c>
      <c r="C33" s="15">
        <v>2197</v>
      </c>
      <c r="D33" s="16">
        <v>45</v>
      </c>
      <c r="E33" s="10">
        <v>2470.7</v>
      </c>
      <c r="F33" s="11">
        <v>85</v>
      </c>
      <c r="G33" s="10">
        <v>4667.7</v>
      </c>
      <c r="H33" s="12">
        <v>185.76821560940078</v>
      </c>
      <c r="I33" s="12"/>
      <c r="J33" s="11">
        <v>703</v>
      </c>
      <c r="K33" s="10">
        <v>38570.399999999994</v>
      </c>
      <c r="L33" s="12">
        <v>162.5435619023915</v>
      </c>
    </row>
    <row r="34" spans="1:12" ht="18" customHeight="1">
      <c r="A34" s="5" t="s">
        <v>83</v>
      </c>
      <c r="B34" s="14"/>
      <c r="C34" s="15"/>
      <c r="D34" s="16">
        <v>15</v>
      </c>
      <c r="E34" s="10">
        <v>823.7</v>
      </c>
      <c r="F34" s="11">
        <v>15</v>
      </c>
      <c r="G34" s="10">
        <v>823.7</v>
      </c>
      <c r="H34" s="12">
        <v>117.66723321597668</v>
      </c>
      <c r="I34" s="12"/>
      <c r="J34" s="11">
        <v>100</v>
      </c>
      <c r="K34" s="10">
        <v>5487.5</v>
      </c>
      <c r="L34" s="12">
        <v>137.51021412300685</v>
      </c>
    </row>
    <row r="35" spans="1:12" ht="18" customHeight="1">
      <c r="A35" s="5" t="s">
        <v>84</v>
      </c>
      <c r="B35" s="14">
        <v>10</v>
      </c>
      <c r="C35" s="15">
        <v>548.5</v>
      </c>
      <c r="D35" s="16">
        <v>10</v>
      </c>
      <c r="E35" s="15">
        <v>549.2</v>
      </c>
      <c r="F35" s="11">
        <v>20</v>
      </c>
      <c r="G35" s="10">
        <v>1097.7</v>
      </c>
      <c r="H35" s="12">
        <v>129.505420424524</v>
      </c>
      <c r="I35" s="12"/>
      <c r="J35" s="11">
        <v>156</v>
      </c>
      <c r="K35" s="10">
        <v>8563.3</v>
      </c>
      <c r="L35" s="12">
        <v>182.7739422886037</v>
      </c>
    </row>
    <row r="36" spans="1:12" ht="18" customHeight="1">
      <c r="A36" s="5" t="s">
        <v>85</v>
      </c>
      <c r="B36" s="14"/>
      <c r="C36" s="15"/>
      <c r="D36" s="11">
        <v>60</v>
      </c>
      <c r="E36" s="10">
        <v>3295</v>
      </c>
      <c r="F36" s="11">
        <v>60</v>
      </c>
      <c r="G36" s="10">
        <v>3295</v>
      </c>
      <c r="H36" s="12">
        <v>182.08124430955993</v>
      </c>
      <c r="I36" s="12"/>
      <c r="J36" s="11">
        <v>342</v>
      </c>
      <c r="K36" s="10">
        <v>18780</v>
      </c>
      <c r="L36" s="12">
        <v>196.91847177848777</v>
      </c>
    </row>
    <row r="37" spans="1:12" ht="18" customHeight="1">
      <c r="A37" s="5" t="s">
        <v>74</v>
      </c>
      <c r="B37" s="14">
        <v>120</v>
      </c>
      <c r="C37" s="15">
        <v>6586.5</v>
      </c>
      <c r="D37" s="11"/>
      <c r="E37" s="10"/>
      <c r="F37" s="11">
        <v>120</v>
      </c>
      <c r="G37" s="10">
        <v>6586.5</v>
      </c>
      <c r="H37" s="12">
        <v>126.2541562286495</v>
      </c>
      <c r="I37" s="12"/>
      <c r="J37" s="11">
        <v>305</v>
      </c>
      <c r="K37" s="10">
        <v>16739</v>
      </c>
      <c r="L37" s="12">
        <v>137.58829679192306</v>
      </c>
    </row>
    <row r="38" spans="1:12" ht="18" customHeight="1">
      <c r="A38" s="5" t="s">
        <v>101</v>
      </c>
      <c r="B38" s="14">
        <v>10</v>
      </c>
      <c r="C38" s="15">
        <v>548.5</v>
      </c>
      <c r="D38" s="11"/>
      <c r="E38" s="10"/>
      <c r="F38" s="11">
        <v>10</v>
      </c>
      <c r="G38" s="10">
        <v>548.5</v>
      </c>
      <c r="H38" s="12">
        <v>248</v>
      </c>
      <c r="I38" s="12"/>
      <c r="J38" s="11">
        <v>90</v>
      </c>
      <c r="K38" s="10">
        <v>4937.5</v>
      </c>
      <c r="L38" s="12">
        <v>238.66855696202532</v>
      </c>
    </row>
    <row r="39" spans="1:12" ht="18" customHeight="1">
      <c r="A39" s="5" t="s">
        <v>111</v>
      </c>
      <c r="B39" s="14">
        <v>10</v>
      </c>
      <c r="C39" s="15">
        <v>548.5</v>
      </c>
      <c r="D39" s="11">
        <v>25</v>
      </c>
      <c r="E39" s="10">
        <v>1372.9</v>
      </c>
      <c r="F39" s="11">
        <v>35</v>
      </c>
      <c r="G39" s="10">
        <v>1921.4</v>
      </c>
      <c r="H39" s="12">
        <v>195.4316123659831</v>
      </c>
      <c r="I39" s="12"/>
      <c r="J39" s="11">
        <v>130</v>
      </c>
      <c r="K39" s="10">
        <v>7135.700000000001</v>
      </c>
      <c r="L39" s="12">
        <v>173.98768165702035</v>
      </c>
    </row>
    <row r="40" spans="1:12" ht="18" customHeight="1">
      <c r="A40" s="5" t="s">
        <v>47</v>
      </c>
      <c r="B40" s="14">
        <v>190</v>
      </c>
      <c r="C40" s="15">
        <v>10427.5</v>
      </c>
      <c r="D40" s="11">
        <v>15</v>
      </c>
      <c r="E40" s="10">
        <v>823.7</v>
      </c>
      <c r="F40" s="11">
        <v>205</v>
      </c>
      <c r="G40" s="10">
        <v>11251.2</v>
      </c>
      <c r="H40" s="12">
        <v>156.94539249146757</v>
      </c>
      <c r="I40" s="12"/>
      <c r="J40" s="11">
        <v>1635</v>
      </c>
      <c r="K40" s="10">
        <v>89700.39999999998</v>
      </c>
      <c r="L40" s="12">
        <v>165.33127205675785</v>
      </c>
    </row>
    <row r="41" spans="1:12" ht="18" customHeight="1">
      <c r="A41" s="5" t="s">
        <v>87</v>
      </c>
      <c r="B41" s="14"/>
      <c r="C41" s="15"/>
      <c r="D41" s="11">
        <v>10</v>
      </c>
      <c r="E41" s="10">
        <v>549</v>
      </c>
      <c r="F41" s="11">
        <v>10</v>
      </c>
      <c r="G41" s="10">
        <v>549</v>
      </c>
      <c r="H41" s="12">
        <v>237</v>
      </c>
      <c r="I41" s="12"/>
      <c r="J41" s="11">
        <v>205</v>
      </c>
      <c r="K41" s="10">
        <v>11250</v>
      </c>
      <c r="L41" s="12">
        <v>221.48173333333332</v>
      </c>
    </row>
    <row r="42" spans="1:12" ht="18" customHeight="1">
      <c r="A42" s="5" t="s">
        <v>53</v>
      </c>
      <c r="B42" s="14">
        <v>40</v>
      </c>
      <c r="C42" s="15">
        <v>2198</v>
      </c>
      <c r="D42" s="11">
        <v>55</v>
      </c>
      <c r="E42" s="10">
        <v>3020</v>
      </c>
      <c r="F42" s="11">
        <v>95</v>
      </c>
      <c r="G42" s="10">
        <v>5218</v>
      </c>
      <c r="H42" s="12">
        <v>246.85461862782674</v>
      </c>
      <c r="I42" s="12"/>
      <c r="J42" s="11">
        <v>651</v>
      </c>
      <c r="K42" s="10">
        <v>35745.3</v>
      </c>
      <c r="L42" s="12">
        <v>231.15992871790135</v>
      </c>
    </row>
    <row r="43" spans="1:12" ht="18" customHeight="1">
      <c r="A43" s="5" t="s">
        <v>106</v>
      </c>
      <c r="B43" s="14">
        <v>10</v>
      </c>
      <c r="C43" s="15">
        <v>548.5</v>
      </c>
      <c r="D43" s="11"/>
      <c r="E43" s="10"/>
      <c r="F43" s="11">
        <v>10</v>
      </c>
      <c r="G43" s="10">
        <v>548.5</v>
      </c>
      <c r="H43" s="12">
        <v>136</v>
      </c>
      <c r="I43" s="12"/>
      <c r="J43" s="11">
        <v>40</v>
      </c>
      <c r="K43" s="10">
        <v>2194</v>
      </c>
      <c r="L43" s="12">
        <v>129.75</v>
      </c>
    </row>
    <row r="44" spans="1:12" ht="18" customHeight="1">
      <c r="A44" s="5" t="s">
        <v>97</v>
      </c>
      <c r="B44" s="14">
        <v>30</v>
      </c>
      <c r="C44" s="15">
        <v>1648</v>
      </c>
      <c r="D44" s="11"/>
      <c r="E44" s="10"/>
      <c r="F44" s="11">
        <v>30</v>
      </c>
      <c r="G44" s="10">
        <v>1648</v>
      </c>
      <c r="H44" s="12">
        <v>184.36620145631068</v>
      </c>
      <c r="I44" s="12"/>
      <c r="J44" s="11">
        <v>125</v>
      </c>
      <c r="K44" s="10">
        <v>6862.5</v>
      </c>
      <c r="L44" s="12">
        <v>220.88422586520946</v>
      </c>
    </row>
    <row r="45" spans="1:12" ht="18" customHeight="1">
      <c r="A45" s="5" t="s">
        <v>88</v>
      </c>
      <c r="B45" s="14"/>
      <c r="C45" s="15"/>
      <c r="D45" s="11">
        <v>20</v>
      </c>
      <c r="E45" s="10">
        <v>1098.4</v>
      </c>
      <c r="F45" s="11">
        <v>20</v>
      </c>
      <c r="G45" s="10">
        <v>1098.4</v>
      </c>
      <c r="H45" s="12">
        <v>173.49999999999997</v>
      </c>
      <c r="I45" s="12"/>
      <c r="J45" s="11">
        <v>320</v>
      </c>
      <c r="K45" s="10">
        <v>17559.1</v>
      </c>
      <c r="L45" s="12">
        <v>170.22206719023185</v>
      </c>
    </row>
    <row r="46" spans="1:12" ht="18" customHeight="1">
      <c r="A46" s="5" t="s">
        <v>48</v>
      </c>
      <c r="B46" s="14">
        <v>50</v>
      </c>
      <c r="C46" s="15">
        <v>2744</v>
      </c>
      <c r="D46" s="11"/>
      <c r="E46" s="10"/>
      <c r="F46" s="11">
        <v>50</v>
      </c>
      <c r="G46" s="10">
        <v>2744</v>
      </c>
      <c r="H46" s="12">
        <v>171.80174927113703</v>
      </c>
      <c r="I46" s="12"/>
      <c r="J46" s="11">
        <v>1815</v>
      </c>
      <c r="K46" s="10">
        <v>99565.5</v>
      </c>
      <c r="L46" s="12">
        <v>187.47798183105593</v>
      </c>
    </row>
    <row r="47" spans="1:12" ht="18" customHeight="1">
      <c r="A47" s="5" t="s">
        <v>62</v>
      </c>
      <c r="B47" s="14">
        <v>10</v>
      </c>
      <c r="C47" s="15">
        <v>550</v>
      </c>
      <c r="D47" s="11"/>
      <c r="E47" s="10"/>
      <c r="F47" s="11">
        <v>10</v>
      </c>
      <c r="G47" s="10">
        <v>550</v>
      </c>
      <c r="H47" s="12">
        <v>270</v>
      </c>
      <c r="I47" s="12"/>
      <c r="J47" s="11">
        <v>66</v>
      </c>
      <c r="K47" s="10">
        <v>3621</v>
      </c>
      <c r="L47" s="12">
        <v>254.02803093068212</v>
      </c>
    </row>
    <row r="48" spans="1:12" ht="18" customHeight="1">
      <c r="A48" s="5" t="s">
        <v>118</v>
      </c>
      <c r="B48" s="14"/>
      <c r="C48" s="15"/>
      <c r="D48" s="11"/>
      <c r="E48" s="10"/>
      <c r="F48" s="11">
        <v>0</v>
      </c>
      <c r="G48" s="10">
        <v>0</v>
      </c>
      <c r="H48" s="12"/>
      <c r="I48" s="12"/>
      <c r="J48" s="11">
        <v>10</v>
      </c>
      <c r="K48" s="10">
        <v>548.5</v>
      </c>
      <c r="L48" s="12">
        <v>107</v>
      </c>
    </row>
    <row r="49" spans="1:12" ht="18" customHeight="1">
      <c r="A49" s="5" t="s">
        <v>43</v>
      </c>
      <c r="B49" s="14"/>
      <c r="C49" s="15"/>
      <c r="D49" s="11"/>
      <c r="E49" s="10"/>
      <c r="F49" s="11">
        <v>0</v>
      </c>
      <c r="G49" s="10">
        <v>0</v>
      </c>
      <c r="H49" s="12"/>
      <c r="I49" s="12"/>
      <c r="J49" s="11">
        <v>172</v>
      </c>
      <c r="K49" s="10">
        <v>9434.5</v>
      </c>
      <c r="L49" s="12">
        <v>272.1157983994912</v>
      </c>
    </row>
    <row r="50" spans="1:12" ht="18" customHeight="1">
      <c r="A50" s="5" t="s">
        <v>90</v>
      </c>
      <c r="B50" s="14"/>
      <c r="C50" s="15"/>
      <c r="D50" s="11"/>
      <c r="E50" s="10"/>
      <c r="F50" s="11">
        <v>0</v>
      </c>
      <c r="G50" s="10">
        <v>0</v>
      </c>
      <c r="H50" s="12"/>
      <c r="I50" s="12"/>
      <c r="J50" s="11">
        <v>25</v>
      </c>
      <c r="K50" s="10">
        <v>1321.4</v>
      </c>
      <c r="L50" s="12">
        <v>255.520811260784</v>
      </c>
    </row>
    <row r="51" spans="1:12" ht="18" customHeight="1">
      <c r="A51" s="5" t="s">
        <v>108</v>
      </c>
      <c r="B51" s="14"/>
      <c r="C51" s="15"/>
      <c r="D51" s="11"/>
      <c r="E51" s="10"/>
      <c r="F51" s="11">
        <v>0</v>
      </c>
      <c r="G51" s="10">
        <v>0</v>
      </c>
      <c r="H51" s="12"/>
      <c r="I51" s="12"/>
      <c r="J51" s="11">
        <v>10</v>
      </c>
      <c r="K51" s="10">
        <v>548.5</v>
      </c>
      <c r="L51" s="12">
        <v>240</v>
      </c>
    </row>
    <row r="52" spans="1:12" ht="18" customHeight="1">
      <c r="A52" s="5" t="s">
        <v>115</v>
      </c>
      <c r="B52" s="14"/>
      <c r="C52" s="15"/>
      <c r="D52" s="11"/>
      <c r="E52" s="10"/>
      <c r="F52" s="11">
        <v>0</v>
      </c>
      <c r="G52" s="10">
        <v>0</v>
      </c>
      <c r="H52" s="12"/>
      <c r="I52" s="12"/>
      <c r="J52" s="11">
        <v>10</v>
      </c>
      <c r="K52" s="10">
        <v>549.2</v>
      </c>
      <c r="L52" s="12">
        <v>171.99999999999997</v>
      </c>
    </row>
    <row r="53" spans="1:12" ht="18" customHeight="1">
      <c r="A53" s="5" t="s">
        <v>109</v>
      </c>
      <c r="B53" s="14"/>
      <c r="C53" s="15"/>
      <c r="D53" s="11"/>
      <c r="E53" s="10"/>
      <c r="F53" s="11">
        <v>0</v>
      </c>
      <c r="G53" s="10">
        <v>0</v>
      </c>
      <c r="H53" s="12"/>
      <c r="I53" s="12"/>
      <c r="J53" s="11">
        <v>120</v>
      </c>
      <c r="K53" s="10">
        <v>6582</v>
      </c>
      <c r="L53" s="12">
        <v>139.41666666666666</v>
      </c>
    </row>
    <row r="54" spans="1:12" ht="18" customHeight="1">
      <c r="A54" s="5" t="s">
        <v>91</v>
      </c>
      <c r="B54" s="14"/>
      <c r="C54" s="15"/>
      <c r="D54" s="11"/>
      <c r="E54" s="10"/>
      <c r="F54" s="11">
        <v>0</v>
      </c>
      <c r="G54" s="10">
        <v>0</v>
      </c>
      <c r="H54" s="12"/>
      <c r="I54" s="12"/>
      <c r="J54" s="11">
        <v>15</v>
      </c>
      <c r="K54" s="10">
        <v>823.7</v>
      </c>
      <c r="L54" s="12">
        <v>238.33155274978753</v>
      </c>
    </row>
    <row r="55" spans="1:12" ht="18" customHeight="1">
      <c r="A55" s="5" t="s">
        <v>100</v>
      </c>
      <c r="B55" s="14"/>
      <c r="C55" s="15"/>
      <c r="D55" s="11"/>
      <c r="E55" s="10"/>
      <c r="F55" s="11">
        <v>0</v>
      </c>
      <c r="G55" s="10">
        <v>0</v>
      </c>
      <c r="H55" s="12"/>
      <c r="I55" s="12"/>
      <c r="J55" s="11">
        <v>35</v>
      </c>
      <c r="K55" s="10">
        <v>1921.8</v>
      </c>
      <c r="L55" s="12">
        <v>192.13601831616194</v>
      </c>
    </row>
    <row r="56" spans="1:12" ht="18" customHeight="1">
      <c r="A56" s="5" t="s">
        <v>78</v>
      </c>
      <c r="B56" s="14"/>
      <c r="C56" s="15"/>
      <c r="D56" s="11"/>
      <c r="E56" s="10"/>
      <c r="F56" s="11">
        <v>0</v>
      </c>
      <c r="G56" s="10">
        <v>0</v>
      </c>
      <c r="H56" s="12"/>
      <c r="I56" s="12"/>
      <c r="J56" s="11">
        <v>31</v>
      </c>
      <c r="K56" s="10">
        <v>1700.5</v>
      </c>
      <c r="L56" s="12">
        <v>281.9353131431932</v>
      </c>
    </row>
    <row r="57" spans="1:12" ht="18" customHeight="1">
      <c r="A57" s="5" t="s">
        <v>80</v>
      </c>
      <c r="B57" s="14"/>
      <c r="C57" s="15"/>
      <c r="D57" s="11"/>
      <c r="E57" s="10"/>
      <c r="F57" s="11">
        <v>0</v>
      </c>
      <c r="G57" s="10">
        <v>0</v>
      </c>
      <c r="H57" s="12"/>
      <c r="I57" s="12"/>
      <c r="J57" s="11">
        <v>3</v>
      </c>
      <c r="K57" s="10">
        <v>164.5</v>
      </c>
      <c r="L57" s="12">
        <v>351</v>
      </c>
    </row>
    <row r="58" spans="1:12" ht="18" customHeight="1">
      <c r="A58" s="5" t="s">
        <v>69</v>
      </c>
      <c r="B58" s="14"/>
      <c r="C58" s="15"/>
      <c r="D58" s="11"/>
      <c r="E58" s="10"/>
      <c r="F58" s="11">
        <v>0</v>
      </c>
      <c r="G58" s="10">
        <v>0</v>
      </c>
      <c r="H58" s="12"/>
      <c r="I58" s="12"/>
      <c r="J58" s="11">
        <v>10</v>
      </c>
      <c r="K58" s="10">
        <v>550</v>
      </c>
      <c r="L58" s="12">
        <v>209</v>
      </c>
    </row>
    <row r="59" spans="1:12" ht="18" customHeight="1">
      <c r="A59" s="5" t="s">
        <v>63</v>
      </c>
      <c r="B59" s="14"/>
      <c r="C59" s="15"/>
      <c r="D59" s="11"/>
      <c r="E59" s="10"/>
      <c r="F59" s="11">
        <v>0</v>
      </c>
      <c r="G59" s="10">
        <v>0</v>
      </c>
      <c r="H59" s="12"/>
      <c r="I59" s="12"/>
      <c r="J59" s="11">
        <v>10</v>
      </c>
      <c r="K59" s="10">
        <v>548.5</v>
      </c>
      <c r="L59" s="12">
        <v>357</v>
      </c>
    </row>
    <row r="60" spans="1:12" ht="18" customHeight="1">
      <c r="A60" s="5" t="s">
        <v>81</v>
      </c>
      <c r="B60" s="14"/>
      <c r="C60" s="15"/>
      <c r="D60" s="11"/>
      <c r="E60" s="10"/>
      <c r="F60" s="11">
        <v>0</v>
      </c>
      <c r="G60" s="10">
        <v>0</v>
      </c>
      <c r="H60" s="12"/>
      <c r="I60" s="12"/>
      <c r="J60" s="11">
        <v>100</v>
      </c>
      <c r="K60" s="10">
        <v>5485</v>
      </c>
      <c r="L60" s="12">
        <v>224.6</v>
      </c>
    </row>
    <row r="61" spans="1:12" ht="18" customHeight="1">
      <c r="A61" s="5" t="s">
        <v>61</v>
      </c>
      <c r="B61" s="14"/>
      <c r="C61" s="15"/>
      <c r="D61" s="11"/>
      <c r="E61" s="10"/>
      <c r="F61" s="11">
        <v>0</v>
      </c>
      <c r="G61" s="10">
        <v>0</v>
      </c>
      <c r="H61" s="12"/>
      <c r="I61" s="12"/>
      <c r="J61" s="11">
        <v>245</v>
      </c>
      <c r="K61" s="10">
        <v>13442.8</v>
      </c>
      <c r="L61" s="12">
        <v>163.31018835361684</v>
      </c>
    </row>
    <row r="62" spans="1:12" ht="18" customHeight="1">
      <c r="A62" s="5" t="s">
        <v>94</v>
      </c>
      <c r="B62" s="14"/>
      <c r="C62" s="15"/>
      <c r="D62" s="11"/>
      <c r="E62" s="10"/>
      <c r="F62" s="11">
        <v>0</v>
      </c>
      <c r="G62" s="10">
        <v>0</v>
      </c>
      <c r="H62" s="12"/>
      <c r="I62" s="12"/>
      <c r="J62" s="11">
        <v>70</v>
      </c>
      <c r="K62" s="10">
        <v>3844</v>
      </c>
      <c r="L62" s="12">
        <v>152.85848074921955</v>
      </c>
    </row>
    <row r="63" spans="1:12" ht="18" customHeight="1">
      <c r="A63" s="5" t="s">
        <v>102</v>
      </c>
      <c r="B63" s="14"/>
      <c r="C63" s="15"/>
      <c r="D63" s="11"/>
      <c r="E63" s="10"/>
      <c r="F63" s="11">
        <v>0</v>
      </c>
      <c r="G63" s="10">
        <v>0</v>
      </c>
      <c r="H63" s="12"/>
      <c r="I63" s="12"/>
      <c r="J63" s="11">
        <v>10</v>
      </c>
      <c r="K63" s="10">
        <v>548.5</v>
      </c>
      <c r="L63" s="12">
        <v>193</v>
      </c>
    </row>
    <row r="64" spans="1:12" ht="18" customHeight="1">
      <c r="A64" s="5" t="s">
        <v>60</v>
      </c>
      <c r="B64" s="14"/>
      <c r="C64" s="15"/>
      <c r="D64" s="11"/>
      <c r="E64" s="10"/>
      <c r="F64" s="11">
        <v>0</v>
      </c>
      <c r="G64" s="10">
        <v>0</v>
      </c>
      <c r="H64" s="12"/>
      <c r="I64" s="12"/>
      <c r="J64" s="11">
        <v>433</v>
      </c>
      <c r="K64" s="10">
        <v>23718.899999999998</v>
      </c>
      <c r="L64" s="12">
        <v>170.13611929726926</v>
      </c>
    </row>
    <row r="65" spans="1:12" ht="18" customHeight="1">
      <c r="A65" s="5" t="s">
        <v>95</v>
      </c>
      <c r="B65" s="14"/>
      <c r="C65" s="15"/>
      <c r="D65" s="16"/>
      <c r="E65" s="10"/>
      <c r="F65" s="11">
        <v>0</v>
      </c>
      <c r="G65" s="10">
        <v>0</v>
      </c>
      <c r="H65" s="12"/>
      <c r="I65" s="12"/>
      <c r="J65" s="11">
        <v>20</v>
      </c>
      <c r="K65" s="10">
        <v>1097</v>
      </c>
      <c r="L65" s="12">
        <v>276.5</v>
      </c>
    </row>
    <row r="66" spans="1:12" ht="18" customHeight="1">
      <c r="A66" s="5" t="s">
        <v>103</v>
      </c>
      <c r="B66" s="14"/>
      <c r="C66" s="15"/>
      <c r="D66" s="16"/>
      <c r="E66" s="10"/>
      <c r="F66" s="11">
        <v>0</v>
      </c>
      <c r="G66" s="10">
        <v>0</v>
      </c>
      <c r="H66" s="12"/>
      <c r="I66" s="12"/>
      <c r="J66" s="11">
        <v>5</v>
      </c>
      <c r="K66" s="10">
        <v>249.2</v>
      </c>
      <c r="L66" s="12">
        <v>215</v>
      </c>
    </row>
    <row r="67" spans="1:12" ht="18" customHeight="1">
      <c r="A67" s="5" t="s">
        <v>110</v>
      </c>
      <c r="B67" s="14"/>
      <c r="C67" s="15"/>
      <c r="D67" s="16"/>
      <c r="E67" s="10"/>
      <c r="F67" s="11">
        <v>0</v>
      </c>
      <c r="G67" s="10">
        <v>0</v>
      </c>
      <c r="H67" s="12"/>
      <c r="I67" s="12"/>
      <c r="J67" s="11">
        <v>20</v>
      </c>
      <c r="K67" s="10">
        <v>1097.7</v>
      </c>
      <c r="L67" s="12">
        <v>191.95982508882207</v>
      </c>
    </row>
    <row r="68" spans="1:12" ht="18" customHeight="1">
      <c r="A68" s="5" t="s">
        <v>116</v>
      </c>
      <c r="B68" s="14"/>
      <c r="C68" s="15"/>
      <c r="D68" s="11"/>
      <c r="E68" s="10"/>
      <c r="F68" s="11">
        <v>0</v>
      </c>
      <c r="G68" s="10">
        <v>0</v>
      </c>
      <c r="H68" s="12"/>
      <c r="I68" s="12"/>
      <c r="J68" s="11">
        <v>71</v>
      </c>
      <c r="K68" s="10">
        <v>3897.5</v>
      </c>
      <c r="L68" s="12">
        <v>166.23014753046826</v>
      </c>
    </row>
    <row r="69" spans="1:12" ht="18" customHeight="1">
      <c r="A69" s="5" t="s">
        <v>46</v>
      </c>
      <c r="B69" s="14"/>
      <c r="C69" s="15"/>
      <c r="D69" s="11"/>
      <c r="E69" s="10"/>
      <c r="F69" s="11">
        <v>0</v>
      </c>
      <c r="G69" s="10">
        <v>0</v>
      </c>
      <c r="H69" s="12"/>
      <c r="I69" s="12"/>
      <c r="J69" s="11">
        <v>556</v>
      </c>
      <c r="K69" s="10">
        <v>30512.2</v>
      </c>
      <c r="L69" s="12">
        <v>184.4138377435911</v>
      </c>
    </row>
    <row r="70" spans="1:12" ht="18" customHeight="1">
      <c r="A70" s="5" t="s">
        <v>64</v>
      </c>
      <c r="B70" s="14"/>
      <c r="C70" s="15"/>
      <c r="D70" s="11"/>
      <c r="E70" s="10"/>
      <c r="F70" s="11">
        <v>0</v>
      </c>
      <c r="G70" s="10">
        <v>0</v>
      </c>
      <c r="H70" s="12"/>
      <c r="I70" s="12"/>
      <c r="J70" s="11">
        <v>110</v>
      </c>
      <c r="K70" s="10">
        <v>6033.5</v>
      </c>
      <c r="L70" s="12">
        <v>247.8181818181818</v>
      </c>
    </row>
    <row r="71" spans="1:12" ht="18" customHeight="1">
      <c r="A71" s="5" t="s">
        <v>67</v>
      </c>
      <c r="B71" s="14"/>
      <c r="C71" s="15"/>
      <c r="D71" s="11"/>
      <c r="E71" s="10"/>
      <c r="F71" s="11">
        <v>0</v>
      </c>
      <c r="G71" s="10">
        <v>0</v>
      </c>
      <c r="H71" s="12"/>
      <c r="I71" s="12"/>
      <c r="J71" s="11">
        <v>1258</v>
      </c>
      <c r="K71" s="10">
        <v>69040.7</v>
      </c>
      <c r="L71" s="12">
        <v>168.19272834719231</v>
      </c>
    </row>
    <row r="72" spans="1:12" ht="18" customHeight="1">
      <c r="A72" s="5" t="s">
        <v>104</v>
      </c>
      <c r="B72" s="14"/>
      <c r="C72" s="15"/>
      <c r="D72" s="11"/>
      <c r="E72" s="10"/>
      <c r="F72" s="11">
        <v>0</v>
      </c>
      <c r="G72" s="10">
        <v>0</v>
      </c>
      <c r="H72" s="12"/>
      <c r="I72" s="12"/>
      <c r="J72" s="11">
        <v>5</v>
      </c>
      <c r="K72" s="10">
        <v>274.2</v>
      </c>
      <c r="L72" s="12">
        <v>235</v>
      </c>
    </row>
    <row r="73" spans="1:12" ht="18" customHeight="1">
      <c r="A73" s="5" t="s">
        <v>105</v>
      </c>
      <c r="B73" s="14"/>
      <c r="C73" s="15"/>
      <c r="D73" s="11"/>
      <c r="E73" s="10"/>
      <c r="F73" s="11">
        <v>0</v>
      </c>
      <c r="G73" s="10">
        <v>0</v>
      </c>
      <c r="H73" s="12"/>
      <c r="I73" s="12"/>
      <c r="J73" s="11">
        <v>124</v>
      </c>
      <c r="K73" s="10">
        <v>6833.9</v>
      </c>
      <c r="L73" s="12">
        <v>154.34198627430897</v>
      </c>
    </row>
    <row r="74" spans="1:12" ht="18" customHeight="1">
      <c r="A74" s="5" t="s">
        <v>86</v>
      </c>
      <c r="B74" s="14"/>
      <c r="C74" s="15"/>
      <c r="D74" s="11"/>
      <c r="E74" s="10"/>
      <c r="F74" s="11">
        <v>0</v>
      </c>
      <c r="G74" s="10">
        <v>0</v>
      </c>
      <c r="H74" s="12"/>
      <c r="I74" s="12"/>
      <c r="J74" s="11">
        <v>80</v>
      </c>
      <c r="K74" s="10">
        <v>4363.9</v>
      </c>
      <c r="L74" s="12">
        <v>162.7906918123697</v>
      </c>
    </row>
    <row r="75" spans="1:12" ht="18" customHeight="1">
      <c r="A75" s="5" t="s">
        <v>117</v>
      </c>
      <c r="B75" s="14"/>
      <c r="C75" s="15"/>
      <c r="D75" s="11"/>
      <c r="E75" s="10"/>
      <c r="F75" s="11">
        <v>0</v>
      </c>
      <c r="G75" s="10">
        <v>0</v>
      </c>
      <c r="H75" s="12"/>
      <c r="I75" s="12"/>
      <c r="J75" s="11">
        <v>15</v>
      </c>
      <c r="K75" s="10">
        <v>823.7</v>
      </c>
      <c r="L75" s="12">
        <v>142.33009590870464</v>
      </c>
    </row>
    <row r="76" spans="1:12" ht="18" customHeight="1">
      <c r="A76" s="5" t="s">
        <v>112</v>
      </c>
      <c r="B76" s="14"/>
      <c r="C76" s="15"/>
      <c r="D76" s="11"/>
      <c r="E76" s="10"/>
      <c r="F76" s="11">
        <v>0</v>
      </c>
      <c r="G76" s="10">
        <v>0</v>
      </c>
      <c r="H76" s="12"/>
      <c r="I76" s="12"/>
      <c r="J76" s="11">
        <v>16</v>
      </c>
      <c r="K76" s="10">
        <v>878</v>
      </c>
      <c r="L76" s="12">
        <v>236.5632118451025</v>
      </c>
    </row>
    <row r="77" spans="1:12" ht="18" customHeight="1">
      <c r="A77" s="5" t="s">
        <v>96</v>
      </c>
      <c r="B77" s="14"/>
      <c r="C77" s="15"/>
      <c r="D77" s="11"/>
      <c r="E77" s="10"/>
      <c r="F77" s="11">
        <v>0</v>
      </c>
      <c r="G77" s="10">
        <v>0</v>
      </c>
      <c r="H77" s="12"/>
      <c r="I77" s="12"/>
      <c r="J77" s="11">
        <v>29</v>
      </c>
      <c r="K77" s="10">
        <v>1591.4</v>
      </c>
      <c r="L77" s="12">
        <v>218.27724016589167</v>
      </c>
    </row>
    <row r="78" spans="1:12" ht="18" customHeight="1">
      <c r="A78" s="5" t="s">
        <v>119</v>
      </c>
      <c r="B78" s="14"/>
      <c r="C78" s="15"/>
      <c r="D78" s="11"/>
      <c r="E78" s="10"/>
      <c r="F78" s="11">
        <v>0</v>
      </c>
      <c r="G78" s="10">
        <v>0</v>
      </c>
      <c r="H78" s="12"/>
      <c r="I78" s="12"/>
      <c r="J78" s="11">
        <v>50</v>
      </c>
      <c r="K78" s="10">
        <v>2746</v>
      </c>
      <c r="L78" s="12">
        <v>168.4</v>
      </c>
    </row>
    <row r="79" spans="1:12" ht="18" customHeight="1">
      <c r="A79" s="5" t="s">
        <v>98</v>
      </c>
      <c r="B79" s="14"/>
      <c r="C79" s="15"/>
      <c r="D79" s="11"/>
      <c r="E79" s="10"/>
      <c r="F79" s="11">
        <v>0</v>
      </c>
      <c r="G79" s="10">
        <v>0</v>
      </c>
      <c r="H79" s="12"/>
      <c r="I79" s="12"/>
      <c r="J79" s="11">
        <v>191</v>
      </c>
      <c r="K79" s="10">
        <v>10476.5</v>
      </c>
      <c r="L79" s="12">
        <v>173.4565933279244</v>
      </c>
    </row>
    <row r="80" spans="1:12" ht="18" customHeight="1">
      <c r="A80" s="5"/>
      <c r="B80" s="14"/>
      <c r="C80" s="15"/>
      <c r="D80" s="11"/>
      <c r="E80" s="10"/>
      <c r="F80" s="11"/>
      <c r="G80" s="10"/>
      <c r="H80" s="12"/>
      <c r="I80" s="12"/>
      <c r="J80" s="11"/>
      <c r="K80" s="10"/>
      <c r="L80" s="12"/>
    </row>
    <row r="81" spans="1:12" ht="18" customHeight="1">
      <c r="A81" s="5" t="s">
        <v>13</v>
      </c>
      <c r="B81" s="14">
        <v>1131</v>
      </c>
      <c r="C81" s="15">
        <v>62081.5</v>
      </c>
      <c r="D81" s="11">
        <v>425</v>
      </c>
      <c r="E81" s="10">
        <v>23337.300000000007</v>
      </c>
      <c r="F81" s="11">
        <v>1556</v>
      </c>
      <c r="G81" s="10">
        <v>85418.79999999999</v>
      </c>
      <c r="H81" s="12">
        <v>172.4643755238894</v>
      </c>
      <c r="I81" s="12"/>
      <c r="J81" s="11">
        <v>17956</v>
      </c>
      <c r="K81" s="10">
        <v>985096.7999999998</v>
      </c>
      <c r="L81" s="12">
        <v>182.3960152951467</v>
      </c>
    </row>
    <row r="82" spans="1:12" ht="18" customHeight="1">
      <c r="A82" s="5" t="s">
        <v>66</v>
      </c>
      <c r="B82" s="14">
        <v>1131</v>
      </c>
      <c r="C82" s="15">
        <v>62081.5</v>
      </c>
      <c r="D82" s="11">
        <v>425</v>
      </c>
      <c r="E82" s="10">
        <v>23337.300000000007</v>
      </c>
      <c r="F82" s="11">
        <v>1556</v>
      </c>
      <c r="G82" s="10">
        <v>85418.79999999999</v>
      </c>
      <c r="H82" s="12">
        <v>172.4643755238894</v>
      </c>
      <c r="I82" s="12"/>
      <c r="J82" s="11">
        <v>18240</v>
      </c>
      <c r="K82" s="10">
        <v>1000678.3999999998</v>
      </c>
      <c r="L82" s="12">
        <v>182.23402933449955</v>
      </c>
    </row>
    <row r="83" spans="1:12" ht="18" customHeight="1">
      <c r="A83" s="5" t="s">
        <v>58</v>
      </c>
      <c r="B83" s="14"/>
      <c r="C83" s="15"/>
      <c r="D83" s="11"/>
      <c r="E83" s="10"/>
      <c r="F83" s="11"/>
      <c r="G83" s="10"/>
      <c r="H83" s="12"/>
      <c r="I83" s="12"/>
      <c r="J83" s="11"/>
      <c r="K83" s="10"/>
      <c r="L83" s="12"/>
    </row>
    <row r="84" spans="1:12" ht="18" customHeight="1">
      <c r="A84" s="5" t="s">
        <v>54</v>
      </c>
      <c r="B84" s="14"/>
      <c r="C84" s="15"/>
      <c r="D84" s="16"/>
      <c r="E84" s="10"/>
      <c r="F84" s="11"/>
      <c r="G84" s="10"/>
      <c r="H84" s="12"/>
      <c r="I84" s="12" t="s">
        <v>56</v>
      </c>
      <c r="J84" s="11"/>
      <c r="K84" s="10"/>
      <c r="L84" s="12"/>
    </row>
    <row r="85" spans="1:12" ht="18" customHeight="1">
      <c r="A85" s="5" t="s">
        <v>55</v>
      </c>
      <c r="B85" s="14"/>
      <c r="C85" s="15"/>
      <c r="D85" s="11"/>
      <c r="E85" s="10"/>
      <c r="F85" s="11"/>
      <c r="G85" s="10"/>
      <c r="H85" s="12" t="s">
        <v>57</v>
      </c>
      <c r="I85" s="12"/>
      <c r="J85" s="11"/>
      <c r="K85" s="10"/>
      <c r="L85" s="12"/>
    </row>
    <row r="86" spans="1:12" ht="18" customHeight="1">
      <c r="A86" s="5" t="s">
        <v>24</v>
      </c>
      <c r="B86" s="14"/>
      <c r="C86" s="15"/>
      <c r="D86" s="16"/>
      <c r="E86" s="10"/>
      <c r="F86" s="11"/>
      <c r="G86" s="10"/>
      <c r="H86" s="12"/>
      <c r="I86" s="12"/>
      <c r="J86" s="11"/>
      <c r="K86" s="10"/>
      <c r="L86" s="12"/>
    </row>
    <row r="87" spans="1:12" ht="18" customHeight="1">
      <c r="A87" s="5" t="s">
        <v>25</v>
      </c>
      <c r="B87" s="14"/>
      <c r="C87" s="15"/>
      <c r="D87" s="11"/>
      <c r="E87" s="10"/>
      <c r="F87" s="11"/>
      <c r="G87" s="10"/>
      <c r="H87" s="12"/>
      <c r="I87" s="12"/>
      <c r="J87" s="11"/>
      <c r="K87" s="10"/>
      <c r="L87" s="12"/>
    </row>
    <row r="88" spans="1:12" ht="18" customHeight="1">
      <c r="A88" s="5"/>
      <c r="B88" s="14"/>
      <c r="C88" s="15"/>
      <c r="D88" s="11"/>
      <c r="E88" s="10"/>
      <c r="F88" s="11"/>
      <c r="G88" s="10"/>
      <c r="H88" s="12"/>
      <c r="I88" s="12"/>
      <c r="J88" s="11"/>
      <c r="K88" s="10"/>
      <c r="L88" s="12"/>
    </row>
    <row r="89" spans="1:12" ht="18" customHeight="1">
      <c r="A89" s="5"/>
      <c r="B89" s="14"/>
      <c r="C89" s="15"/>
      <c r="D89" s="11"/>
      <c r="E89" s="10"/>
      <c r="F89" s="11"/>
      <c r="G89" s="10"/>
      <c r="H89" s="12"/>
      <c r="I89" s="12"/>
      <c r="J89" s="11"/>
      <c r="K89" s="10"/>
      <c r="L89" s="12"/>
    </row>
    <row r="90" spans="1:12" ht="18" customHeight="1">
      <c r="A90" s="5"/>
      <c r="B90" s="14"/>
      <c r="C90" s="15"/>
      <c r="D90" s="11"/>
      <c r="E90" s="10"/>
      <c r="F90" s="11"/>
      <c r="G90" s="10"/>
      <c r="H90" s="12"/>
      <c r="I90" s="12"/>
      <c r="J90" s="11"/>
      <c r="K90" s="10"/>
      <c r="L90" s="12"/>
    </row>
    <row r="91" spans="1:12" ht="18" customHeight="1">
      <c r="A91" s="5"/>
      <c r="B91" s="14"/>
      <c r="C91" s="15"/>
      <c r="D91" s="11"/>
      <c r="E91" s="10"/>
      <c r="F91" s="11"/>
      <c r="G91" s="10"/>
      <c r="H91" s="12"/>
      <c r="I91" s="12"/>
      <c r="J91" s="11"/>
      <c r="K91" s="10"/>
      <c r="L91" s="12"/>
    </row>
    <row r="92" spans="1:12" ht="18" customHeight="1">
      <c r="A92" s="5"/>
      <c r="B92" s="14"/>
      <c r="C92" s="15"/>
      <c r="D92" s="16"/>
      <c r="E92" s="15"/>
      <c r="F92" s="11"/>
      <c r="G92" s="10"/>
      <c r="H92" s="12"/>
      <c r="I92" s="12"/>
      <c r="J92" s="11"/>
      <c r="K92" s="10"/>
      <c r="L92" s="12"/>
    </row>
    <row r="93" spans="1:12" ht="18" customHeight="1">
      <c r="A93" s="5"/>
      <c r="B93" s="14"/>
      <c r="C93" s="15"/>
      <c r="D93" s="16"/>
      <c r="E93" s="15"/>
      <c r="F93" s="11"/>
      <c r="G93" s="10"/>
      <c r="H93" s="12"/>
      <c r="I93" s="12"/>
      <c r="J93" s="11"/>
      <c r="K93" s="10"/>
      <c r="L93" s="12"/>
    </row>
    <row r="94" spans="1:12" ht="18" customHeight="1">
      <c r="A94" s="5"/>
      <c r="B94" s="14"/>
      <c r="C94" s="15"/>
      <c r="D94" s="16"/>
      <c r="E94" s="15"/>
      <c r="F94" s="11"/>
      <c r="G94" s="10"/>
      <c r="H94" s="12"/>
      <c r="I94" s="12"/>
      <c r="J94" s="11"/>
      <c r="K94" s="10"/>
      <c r="L94" s="12"/>
    </row>
    <row r="95" spans="1:12" ht="18" customHeight="1">
      <c r="A95" s="5"/>
      <c r="B95" s="14"/>
      <c r="C95" s="15"/>
      <c r="D95" s="11"/>
      <c r="E95" s="10"/>
      <c r="F95" s="11"/>
      <c r="G95" s="10"/>
      <c r="H95" s="12"/>
      <c r="I95" s="12"/>
      <c r="J95" s="11"/>
      <c r="K95" s="10"/>
      <c r="L95" s="12"/>
    </row>
    <row r="96" spans="1:12" ht="18" customHeight="1">
      <c r="A96" s="5"/>
      <c r="B96" s="14"/>
      <c r="C96" s="15"/>
      <c r="D96" s="11"/>
      <c r="E96" s="10"/>
      <c r="F96" s="11"/>
      <c r="G96" s="10"/>
      <c r="H96" s="12"/>
      <c r="I96" s="12"/>
      <c r="J96" s="11"/>
      <c r="K96" s="10"/>
      <c r="L96" s="12"/>
    </row>
    <row r="97" spans="1:12" ht="18" customHeight="1">
      <c r="A97" s="5"/>
      <c r="B97" s="14"/>
      <c r="C97" s="15"/>
      <c r="D97" s="16"/>
      <c r="E97" s="15"/>
      <c r="F97" s="11"/>
      <c r="G97" s="10"/>
      <c r="H97" s="12"/>
      <c r="I97" s="12"/>
      <c r="J97" s="11"/>
      <c r="K97" s="10"/>
      <c r="L97" s="12"/>
    </row>
    <row r="98" spans="1:12" ht="18" customHeight="1">
      <c r="A98" s="5"/>
      <c r="B98" s="14"/>
      <c r="C98" s="15"/>
      <c r="D98" s="11"/>
      <c r="E98" s="10"/>
      <c r="F98" s="11"/>
      <c r="G98" s="10"/>
      <c r="H98" s="12"/>
      <c r="I98" s="12"/>
      <c r="J98" s="11"/>
      <c r="K98" s="10"/>
      <c r="L98" s="12"/>
    </row>
    <row r="99" spans="1:12" ht="18" customHeight="1">
      <c r="A99" s="5"/>
      <c r="B99" s="14"/>
      <c r="C99" s="15"/>
      <c r="D99" s="11"/>
      <c r="E99" s="10"/>
      <c r="F99" s="11"/>
      <c r="G99" s="10"/>
      <c r="H99" s="12"/>
      <c r="I99" s="12"/>
      <c r="J99" s="11"/>
      <c r="K99" s="10"/>
      <c r="L99" s="12"/>
    </row>
    <row r="100" spans="1:12" ht="18" customHeight="1">
      <c r="A100" s="5"/>
      <c r="B100" s="14"/>
      <c r="C100" s="15"/>
      <c r="D100" s="11"/>
      <c r="E100" s="10"/>
      <c r="F100" s="11"/>
      <c r="G100" s="10"/>
      <c r="H100" s="12"/>
      <c r="I100" s="12"/>
      <c r="J100" s="11"/>
      <c r="K100" s="10"/>
      <c r="L100" s="12"/>
    </row>
    <row r="101" spans="1:12" ht="18" customHeight="1">
      <c r="A101" s="5"/>
      <c r="B101" s="14"/>
      <c r="C101" s="15"/>
      <c r="D101" s="11"/>
      <c r="E101" s="10"/>
      <c r="F101" s="11"/>
      <c r="G101" s="10"/>
      <c r="H101" s="12"/>
      <c r="I101" s="12"/>
      <c r="J101" s="11"/>
      <c r="K101" s="10"/>
      <c r="L101" s="12"/>
    </row>
    <row r="102" spans="1:12" ht="18" customHeight="1">
      <c r="A102" s="5"/>
      <c r="B102" s="14"/>
      <c r="C102" s="15"/>
      <c r="D102" s="11"/>
      <c r="E102" s="10"/>
      <c r="F102" s="11"/>
      <c r="G102" s="10"/>
      <c r="H102" s="12"/>
      <c r="I102" s="12"/>
      <c r="J102" s="11"/>
      <c r="K102" s="10"/>
      <c r="L102" s="12"/>
    </row>
    <row r="103" spans="1:12" ht="18" customHeight="1">
      <c r="A103" s="5"/>
      <c r="B103" s="14"/>
      <c r="C103" s="15"/>
      <c r="D103" s="11"/>
      <c r="E103" s="10"/>
      <c r="F103" s="11"/>
      <c r="G103" s="10"/>
      <c r="H103" s="12"/>
      <c r="I103" s="12"/>
      <c r="J103" s="11"/>
      <c r="K103" s="10"/>
      <c r="L103" s="12"/>
    </row>
    <row r="104" spans="1:12" ht="18" customHeight="1">
      <c r="A104" s="5"/>
      <c r="B104" s="14"/>
      <c r="C104" s="15"/>
      <c r="D104" s="11"/>
      <c r="E104" s="10"/>
      <c r="F104" s="11"/>
      <c r="G104" s="10"/>
      <c r="H104" s="12"/>
      <c r="I104" s="12"/>
      <c r="J104" s="11"/>
      <c r="K104" s="10"/>
      <c r="L104" s="12"/>
    </row>
    <row r="105" spans="1:12" ht="18" customHeight="1">
      <c r="A105" s="5"/>
      <c r="B105" s="14"/>
      <c r="C105" s="15"/>
      <c r="D105" s="11"/>
      <c r="E105" s="10"/>
      <c r="F105" s="11"/>
      <c r="G105" s="10"/>
      <c r="H105" s="12"/>
      <c r="I105" s="12"/>
      <c r="J105" s="11"/>
      <c r="K105" s="10"/>
      <c r="L105" s="12"/>
    </row>
    <row r="106" spans="1:12" ht="18" customHeight="1">
      <c r="A106" s="5"/>
      <c r="B106" s="14"/>
      <c r="C106" s="15"/>
      <c r="D106" s="11"/>
      <c r="E106" s="10"/>
      <c r="F106" s="11"/>
      <c r="G106" s="10"/>
      <c r="H106" s="12"/>
      <c r="I106" s="12"/>
      <c r="J106" s="11"/>
      <c r="K106" s="10"/>
      <c r="L106" s="12"/>
    </row>
    <row r="107" spans="1:12" ht="18" customHeight="1">
      <c r="A107" s="5"/>
      <c r="B107" s="14"/>
      <c r="C107" s="15"/>
      <c r="D107" s="11"/>
      <c r="E107" s="10"/>
      <c r="F107" s="11"/>
      <c r="G107" s="10"/>
      <c r="H107" s="12"/>
      <c r="I107" s="12"/>
      <c r="J107" s="11"/>
      <c r="K107" s="10"/>
      <c r="L107" s="12"/>
    </row>
    <row r="108" spans="1:12" ht="18" customHeight="1">
      <c r="A108" s="5"/>
      <c r="B108" s="14"/>
      <c r="C108" s="15"/>
      <c r="D108" s="11"/>
      <c r="E108" s="10"/>
      <c r="F108" s="11"/>
      <c r="G108" s="10"/>
      <c r="H108" s="12"/>
      <c r="I108" s="12"/>
      <c r="J108" s="11"/>
      <c r="K108" s="10"/>
      <c r="L108" s="12"/>
    </row>
    <row r="109" spans="1:12" ht="18" customHeight="1">
      <c r="A109" s="5"/>
      <c r="B109" s="14"/>
      <c r="C109" s="15"/>
      <c r="D109" s="11"/>
      <c r="E109" s="10"/>
      <c r="F109" s="11"/>
      <c r="G109" s="10"/>
      <c r="H109" s="12"/>
      <c r="I109" s="12"/>
      <c r="J109" s="11"/>
      <c r="K109" s="10"/>
      <c r="L109" s="12"/>
    </row>
    <row r="110" spans="1:12" ht="18" customHeight="1">
      <c r="A110" s="5"/>
      <c r="B110" s="14"/>
      <c r="C110" s="15"/>
      <c r="D110" s="11"/>
      <c r="E110" s="10"/>
      <c r="F110" s="11"/>
      <c r="G110" s="10"/>
      <c r="H110" s="12"/>
      <c r="I110" s="12"/>
      <c r="J110" s="11"/>
      <c r="K110" s="10"/>
      <c r="L110" s="12"/>
    </row>
    <row r="111" spans="1:12" ht="18" customHeight="1">
      <c r="A111" s="5"/>
      <c r="B111" s="14"/>
      <c r="C111" s="15"/>
      <c r="D111" s="11"/>
      <c r="E111" s="10"/>
      <c r="F111" s="11"/>
      <c r="G111" s="10"/>
      <c r="H111" s="12"/>
      <c r="I111" s="12"/>
      <c r="J111" s="11"/>
      <c r="K111" s="10"/>
      <c r="L111" s="12"/>
    </row>
    <row r="112" spans="1:12" ht="18" customHeight="1">
      <c r="A112" s="5"/>
      <c r="B112" s="17"/>
      <c r="C112" s="13"/>
      <c r="D112" s="17"/>
      <c r="E112" s="13"/>
      <c r="F112" s="14"/>
      <c r="G112" s="15"/>
      <c r="H112" s="18"/>
      <c r="I112" s="19"/>
      <c r="J112" s="34"/>
      <c r="K112" s="35"/>
      <c r="L112" s="18"/>
    </row>
    <row r="113" spans="1:12" ht="18" customHeight="1">
      <c r="A113" s="24"/>
      <c r="B113" s="25"/>
      <c r="C113" s="26"/>
      <c r="D113" s="25"/>
      <c r="E113" s="26"/>
      <c r="F113" s="25"/>
      <c r="G113" s="26"/>
      <c r="H113" s="27"/>
      <c r="I113" s="28"/>
      <c r="J113" s="29"/>
      <c r="K113" s="30"/>
      <c r="L113" s="27"/>
    </row>
    <row r="114" spans="1:12" ht="18" customHeight="1">
      <c r="A114" s="24"/>
      <c r="B114" s="31"/>
      <c r="C114" s="33"/>
      <c r="D114" s="31"/>
      <c r="E114" s="31"/>
      <c r="F114" s="31"/>
      <c r="G114" s="33"/>
      <c r="H114" s="32"/>
      <c r="I114" s="32"/>
      <c r="J114" s="31"/>
      <c r="K114" s="33"/>
      <c r="L114" s="32"/>
    </row>
    <row r="115" spans="1:12" ht="18" customHeight="1">
      <c r="A115" s="5"/>
      <c r="B115" s="14"/>
      <c r="C115" s="14"/>
      <c r="D115" s="14"/>
      <c r="E115" s="14"/>
      <c r="F115" s="14"/>
      <c r="G115" s="14"/>
      <c r="H115" s="12"/>
      <c r="I115" s="12"/>
      <c r="J115" s="11"/>
      <c r="K115" s="10"/>
      <c r="L115" s="12"/>
    </row>
    <row r="116" spans="1:12" ht="18" customHeight="1">
      <c r="A116" s="5"/>
      <c r="B116" s="14"/>
      <c r="C116" s="15"/>
      <c r="D116" s="11"/>
      <c r="E116" s="10"/>
      <c r="F116" s="11"/>
      <c r="G116" s="10"/>
      <c r="H116" s="12"/>
      <c r="I116" s="12"/>
      <c r="J116" s="11"/>
      <c r="K116" s="10"/>
      <c r="L116" s="12"/>
    </row>
    <row r="117" spans="1:12" ht="18" customHeight="1">
      <c r="A117" s="5"/>
      <c r="B117" s="14"/>
      <c r="C117" s="15"/>
      <c r="D117" s="11"/>
      <c r="E117" s="10"/>
      <c r="F117" s="11"/>
      <c r="G117" s="10"/>
      <c r="H117" s="12"/>
      <c r="I117" s="5"/>
      <c r="J117" s="11"/>
      <c r="K117" s="10"/>
      <c r="L117" s="12"/>
    </row>
    <row r="118" spans="1:12" ht="18" customHeight="1">
      <c r="A118" s="5"/>
      <c r="B118" s="14"/>
      <c r="C118" s="15"/>
      <c r="D118" s="11"/>
      <c r="E118" s="10"/>
      <c r="F118" s="11"/>
      <c r="G118" s="10"/>
      <c r="H118" s="12"/>
      <c r="I118" s="12"/>
      <c r="J118" s="11"/>
      <c r="K118" s="10"/>
      <c r="L118" s="12"/>
    </row>
    <row r="119" spans="1:12" ht="18" customHeight="1">
      <c r="A119" s="20"/>
      <c r="B119" s="21"/>
      <c r="C119" s="22"/>
      <c r="D119" s="21"/>
      <c r="E119" s="22"/>
      <c r="F119" s="21"/>
      <c r="G119" s="22"/>
      <c r="H119" s="23"/>
      <c r="I119" s="20"/>
      <c r="J119" s="21"/>
      <c r="K119" s="22"/>
      <c r="L119" s="23"/>
    </row>
    <row r="120" spans="1:12" ht="18" customHeight="1">
      <c r="A120" s="20"/>
      <c r="B120" s="21"/>
      <c r="C120" s="22"/>
      <c r="D120" s="21"/>
      <c r="E120" s="22"/>
      <c r="F120" s="21"/>
      <c r="G120" s="22"/>
      <c r="H120" s="23"/>
      <c r="I120" s="20"/>
      <c r="J120" s="21"/>
      <c r="K120" s="22"/>
      <c r="L120" s="23"/>
    </row>
    <row r="121" spans="1:12" ht="18" customHeight="1">
      <c r="A121" s="20"/>
      <c r="B121" s="21"/>
      <c r="C121" s="22"/>
      <c r="D121" s="21"/>
      <c r="E121" s="22"/>
      <c r="F121" s="21"/>
      <c r="G121" s="22"/>
      <c r="H121" s="23"/>
      <c r="I121" s="20"/>
      <c r="J121" s="21"/>
      <c r="K121" s="22"/>
      <c r="L121" s="23"/>
    </row>
    <row r="122" spans="1:12" ht="18" customHeight="1">
      <c r="A122" s="20"/>
      <c r="B122" s="21"/>
      <c r="C122" s="22"/>
      <c r="D122" s="21"/>
      <c r="E122" s="22"/>
      <c r="F122" s="21"/>
      <c r="G122" s="22"/>
      <c r="H122" s="23"/>
      <c r="I122" s="20"/>
      <c r="J122" s="21"/>
      <c r="K122" s="22"/>
      <c r="L122" s="23"/>
    </row>
    <row r="123" spans="1:12" ht="18" customHeight="1">
      <c r="A123" s="20"/>
      <c r="B123" s="21"/>
      <c r="C123" s="22"/>
      <c r="D123" s="21"/>
      <c r="E123" s="22"/>
      <c r="F123" s="21"/>
      <c r="G123" s="22"/>
      <c r="H123" s="23"/>
      <c r="I123" s="20"/>
      <c r="J123" s="21"/>
      <c r="K123" s="22"/>
      <c r="L123" s="23"/>
    </row>
    <row r="124" spans="1:12" ht="18" customHeight="1">
      <c r="A124" s="20"/>
      <c r="B124" s="21"/>
      <c r="C124" s="22"/>
      <c r="D124" s="21"/>
      <c r="E124" s="22"/>
      <c r="F124" s="21"/>
      <c r="G124" s="22"/>
      <c r="H124" s="23"/>
      <c r="I124" s="20"/>
      <c r="J124" s="21"/>
      <c r="K124" s="22"/>
      <c r="L124" s="23"/>
    </row>
    <row r="125" spans="1:12" ht="18" customHeight="1">
      <c r="A125" s="20"/>
      <c r="B125" s="21"/>
      <c r="C125" s="22"/>
      <c r="D125" s="21"/>
      <c r="E125" s="22"/>
      <c r="F125" s="21"/>
      <c r="G125" s="22"/>
      <c r="H125" s="23"/>
      <c r="I125" s="20"/>
      <c r="J125" s="21"/>
      <c r="K125" s="22"/>
      <c r="L125" s="23"/>
    </row>
    <row r="126" spans="1:12" ht="18" customHeight="1">
      <c r="A126" s="20"/>
      <c r="B126" s="21"/>
      <c r="C126" s="22"/>
      <c r="D126" s="21"/>
      <c r="E126" s="22"/>
      <c r="F126" s="21"/>
      <c r="G126" s="22"/>
      <c r="H126" s="23"/>
      <c r="I126" s="20"/>
      <c r="J126" s="21"/>
      <c r="K126" s="22"/>
      <c r="L126" s="23"/>
    </row>
    <row r="127" spans="1:12" ht="18" customHeight="1">
      <c r="A127" s="20"/>
      <c r="B127" s="21"/>
      <c r="C127" s="22"/>
      <c r="D127" s="21"/>
      <c r="E127" s="22"/>
      <c r="F127" s="21"/>
      <c r="G127" s="22"/>
      <c r="H127" s="23"/>
      <c r="I127" s="20"/>
      <c r="J127" s="21"/>
      <c r="K127" s="22"/>
      <c r="L127" s="23"/>
    </row>
    <row r="128" spans="1:12" ht="18" customHeight="1">
      <c r="A128" s="20"/>
      <c r="B128" s="21"/>
      <c r="C128" s="22"/>
      <c r="D128" s="21"/>
      <c r="E128" s="22"/>
      <c r="F128" s="21"/>
      <c r="G128" s="22"/>
      <c r="H128" s="23"/>
      <c r="I128" s="20"/>
      <c r="J128" s="21"/>
      <c r="K128" s="22"/>
      <c r="L128" s="23"/>
    </row>
    <row r="129" spans="1:12" ht="18" customHeight="1">
      <c r="A129" s="20"/>
      <c r="B129" s="21"/>
      <c r="C129" s="22"/>
      <c r="D129" s="21"/>
      <c r="E129" s="22"/>
      <c r="F129" s="21"/>
      <c r="G129" s="22"/>
      <c r="H129" s="23"/>
      <c r="I129" s="20"/>
      <c r="J129" s="21"/>
      <c r="K129" s="22"/>
      <c r="L129" s="23"/>
    </row>
    <row r="130" spans="1:12" ht="18" customHeight="1">
      <c r="A130" s="20"/>
      <c r="B130" s="21"/>
      <c r="C130" s="22"/>
      <c r="D130" s="21"/>
      <c r="E130" s="22"/>
      <c r="F130" s="21"/>
      <c r="G130" s="22"/>
      <c r="H130" s="23"/>
      <c r="I130" s="20"/>
      <c r="J130" s="21"/>
      <c r="K130" s="22"/>
      <c r="L130" s="23"/>
    </row>
    <row r="131" spans="1:12" ht="18" customHeight="1">
      <c r="A131" s="20"/>
      <c r="B131" s="21"/>
      <c r="C131" s="22"/>
      <c r="D131" s="21"/>
      <c r="E131" s="22"/>
      <c r="F131" s="21"/>
      <c r="G131" s="22"/>
      <c r="H131" s="23"/>
      <c r="I131" s="20"/>
      <c r="J131" s="21"/>
      <c r="K131" s="22"/>
      <c r="L131" s="23"/>
    </row>
    <row r="132" spans="1:12" ht="18" customHeight="1">
      <c r="A132" s="20"/>
      <c r="B132" s="21"/>
      <c r="C132" s="22"/>
      <c r="D132" s="21"/>
      <c r="E132" s="22"/>
      <c r="F132" s="21"/>
      <c r="G132" s="22"/>
      <c r="H132" s="23"/>
      <c r="I132" s="20"/>
      <c r="J132" s="21"/>
      <c r="K132" s="22"/>
      <c r="L132" s="23"/>
    </row>
    <row r="133" spans="1:12" ht="18" customHeight="1">
      <c r="A133" s="20"/>
      <c r="B133" s="21"/>
      <c r="C133" s="22"/>
      <c r="D133" s="21"/>
      <c r="E133" s="22"/>
      <c r="F133" s="21"/>
      <c r="G133" s="22"/>
      <c r="H133" s="23"/>
      <c r="I133" s="20"/>
      <c r="J133" s="21"/>
      <c r="K133" s="22"/>
      <c r="L133" s="23"/>
    </row>
    <row r="134" spans="1:12" ht="18" customHeight="1">
      <c r="A134" s="20"/>
      <c r="B134" s="21"/>
      <c r="C134" s="22"/>
      <c r="D134" s="21"/>
      <c r="E134" s="22"/>
      <c r="F134" s="21"/>
      <c r="G134" s="22"/>
      <c r="H134" s="23"/>
      <c r="I134" s="20"/>
      <c r="J134" s="21"/>
      <c r="K134" s="22"/>
      <c r="L134" s="23"/>
    </row>
    <row r="135" spans="1:12" ht="18" customHeight="1">
      <c r="A135" s="6"/>
      <c r="B135" s="7"/>
      <c r="C135" s="8"/>
      <c r="D135" s="7"/>
      <c r="E135" s="8"/>
      <c r="F135" s="7"/>
      <c r="G135" s="8"/>
      <c r="H135" s="9"/>
      <c r="I135" s="6"/>
      <c r="J135" s="7"/>
      <c r="K135" s="8"/>
      <c r="L135" s="9"/>
    </row>
  </sheetData>
  <sheetProtection/>
  <printOptions/>
  <pageMargins left="0.45" right="0.45" top="0.98" bottom="0.5" header="0.3" footer="0.3"/>
  <pageSetup horizontalDpi="180" verticalDpi="180" orientation="portrait" scale="75" r:id="rId1"/>
  <headerFooter>
    <oddHeader>&amp;RProduce Brokers Limit ed
1349/A, North Agrabad, D.T. Road, Askarabad (1st Floor),
Chittagong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proserver</cp:lastModifiedBy>
  <cp:lastPrinted>2020-07-25T06:01:29Z</cp:lastPrinted>
  <dcterms:created xsi:type="dcterms:W3CDTF">2017-09-24T04:46:07Z</dcterms:created>
  <dcterms:modified xsi:type="dcterms:W3CDTF">2020-07-25T06:06:02Z</dcterms:modified>
  <cp:category/>
  <cp:version/>
  <cp:contentType/>
  <cp:contentStatus/>
</cp:coreProperties>
</file>