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uptodate sale 35" sheetId="1" r:id="rId1"/>
    <sheet name="auction avg" sheetId="2" r:id="rId2"/>
    <sheet name="buyers purchase sale 35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<sst xmlns="http://schemas.openxmlformats.org/spreadsheetml/2006/main" count="205" uniqueCount="156">
  <si>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</si>
  <si>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</si>
  <si>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</si>
  <si>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</si>
  <si>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</si>
  <si>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</si>
  <si>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</si>
  <si>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</si>
  <si>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</si>
  <si>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</si>
  <si>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</si>
  <si>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</si>
  <si>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</si>
  <si>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</si>
  <si>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</si>
  <si>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</si>
  <si>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</si>
  <si>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</si>
  <si>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</si>
  <si>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</si>
  <si>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</si>
  <si>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</si>
  <si>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</si>
  <si>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</si>
  <si>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</si>
  <si>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</si>
  <si>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Produce Brokers Limited</t>
  </si>
  <si>
    <t>1349/A, North Agrabad, D.T. Road,</t>
  </si>
  <si>
    <t>Askerabad (1st Floor), Chittagong-4224</t>
  </si>
  <si>
    <t>Pkgs.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</si>
  <si>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</si>
  <si>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</si>
  <si>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</si>
  <si>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</si>
  <si>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</si>
  <si>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</si>
  <si>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</si>
  <si>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</si>
  <si>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</si>
  <si>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</si>
  <si>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</si>
  <si>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</si>
  <si>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</si>
  <si>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Abul Khair Consumer Prodts. Ltd.</t>
  </si>
  <si>
    <t>Ali Tea House, B-Baria</t>
  </si>
  <si>
    <t>HRC Products Limited</t>
  </si>
  <si>
    <t>Meghna Tea Company Ltd.</t>
  </si>
  <si>
    <t>New Bangladesh Tea House</t>
  </si>
  <si>
    <t>Popular Tea House, Dhaka</t>
  </si>
  <si>
    <t>Sathi Tea House</t>
  </si>
  <si>
    <t>The ACME Agrovet &amp; Beverage Ltd.</t>
  </si>
  <si>
    <t>Unilever (BD) Ltd.</t>
  </si>
  <si>
    <t>Banani Tea &amp; Trading Co.</t>
  </si>
  <si>
    <t>Bengal Tea House, Chandpore</t>
  </si>
  <si>
    <t xml:space="preserve">Green Leaf Tea </t>
  </si>
  <si>
    <t>Gupta Tea House</t>
  </si>
  <si>
    <t>Kamona Tea House</t>
  </si>
  <si>
    <t>Lakshmi Narayan Tea House</t>
  </si>
  <si>
    <t>Md. Rafique Ullah Patwary Agn.</t>
  </si>
  <si>
    <t>Shaptodinga Corporation, Moulvibazar</t>
  </si>
  <si>
    <t>Sharif Tea House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</si>
  <si>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</si>
  <si>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</si>
  <si>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</si>
  <si>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</si>
  <si>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</si>
  <si>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Kalam Tea House</t>
  </si>
  <si>
    <t>Mustaque Tea House</t>
  </si>
  <si>
    <t>Rose Tea House</t>
  </si>
  <si>
    <t>Shaw Wallace (BD) Ltd.</t>
  </si>
  <si>
    <t>Assuring you of our best services.</t>
  </si>
  <si>
    <t xml:space="preserve">Hoque Tea &amp; Trading </t>
  </si>
  <si>
    <t xml:space="preserve">Imam Tea &amp; Trading </t>
  </si>
  <si>
    <t>Tara Tea House</t>
  </si>
  <si>
    <t>Tetley ACI (BD) Ltd.</t>
  </si>
  <si>
    <t>Three Star</t>
  </si>
  <si>
    <t>Mintu Tea House</t>
  </si>
  <si>
    <t>Rahim Tea Supply</t>
  </si>
  <si>
    <t>Srabani Tea House</t>
  </si>
  <si>
    <t>Hossain Tea Store</t>
  </si>
  <si>
    <t>Kamal Tea &amp; Trading (KTC)</t>
  </si>
  <si>
    <t>S. R. Enterprise (S.R. Corp.)</t>
  </si>
  <si>
    <t>Asib Brothers</t>
  </si>
  <si>
    <t>We mention below the average prices realised by tea estates in our catalogue during the season 2019-2020.</t>
  </si>
  <si>
    <t>Ref: No.PBL/114/2019</t>
  </si>
  <si>
    <t>Season: 2019-2020</t>
  </si>
  <si>
    <t>Jamuna Tea &amp; Trading</t>
  </si>
  <si>
    <t>South Eastern Food Prodts. Ltd.</t>
  </si>
  <si>
    <t>Phone:723937, E-mail: prodbrok@gmail.com &amp; produce@bbts.net</t>
  </si>
  <si>
    <t>Av.Price</t>
  </si>
  <si>
    <t>Aftab Tea Traders</t>
  </si>
  <si>
    <t>Bangladesh Tea Corporation</t>
  </si>
  <si>
    <t>F. A. Tea House &amp; Nasima Food</t>
  </si>
  <si>
    <t>M. Ahmad Tea &amp; Lands Co. Ltd.,</t>
  </si>
  <si>
    <t>Popular Tea House, Sreemangal</t>
  </si>
  <si>
    <t>Bar Aulia Store</t>
  </si>
  <si>
    <t>Hoque Tea House, Ctg.</t>
  </si>
  <si>
    <t>Jamal Tea House, Sreemangal</t>
  </si>
  <si>
    <t>Padma Tea Supply</t>
  </si>
  <si>
    <t>Ziku Tea Store</t>
  </si>
  <si>
    <t>Barnali Tea &amp; Trading</t>
  </si>
  <si>
    <t>Camellia Cha Co.</t>
  </si>
  <si>
    <t>Dhaka Tea Centre</t>
  </si>
  <si>
    <t>Sylhet Tea &amp; Food</t>
  </si>
  <si>
    <t>Danish Foods Ltd.</t>
  </si>
  <si>
    <t>Hossain Tea Supply</t>
  </si>
  <si>
    <t>Neshat Marketing Enterprise</t>
  </si>
  <si>
    <t>R. M. Traders</t>
  </si>
  <si>
    <t>Taj Tea &amp; Trading Co.</t>
  </si>
  <si>
    <t>Kazi Tea &amp; Co.</t>
  </si>
  <si>
    <t>Tea Supply &amp; Trading (TSC)</t>
  </si>
  <si>
    <t>Asha Traders</t>
  </si>
  <si>
    <t>Alamgir Tea House</t>
  </si>
  <si>
    <t>Shabnam Vegetable Oil Inds. Ltd.</t>
  </si>
  <si>
    <t>The Consolidated Tea Lands Co.(Bd) Ltd.</t>
  </si>
  <si>
    <t>Al-Amin Tea Co.</t>
  </si>
  <si>
    <t>Moti Tea House</t>
  </si>
  <si>
    <t>Ahmed Tea House, Sreemangal</t>
  </si>
  <si>
    <t>Super Oil Refinery Ltd.</t>
  </si>
  <si>
    <t>Purbasa Tea House</t>
  </si>
  <si>
    <t>Samia Tea House</t>
  </si>
  <si>
    <t>Fenchuganj Tea House</t>
  </si>
  <si>
    <t>Maria Tea House</t>
  </si>
  <si>
    <t>NB Dairy &amp; Consu. Prodts. Ltd.</t>
  </si>
  <si>
    <t>Nishita Foods</t>
  </si>
  <si>
    <t>END</t>
  </si>
  <si>
    <t>Prime Tea House</t>
  </si>
  <si>
    <t>Millenium Tea Traders</t>
  </si>
  <si>
    <t>Olympic Milk Food Pkg. Inds. (Pvt.)</t>
  </si>
  <si>
    <t>Grand Total:</t>
  </si>
  <si>
    <t>Salim Tea House</t>
  </si>
  <si>
    <t>Ankur Tea House</t>
  </si>
  <si>
    <t>Bangladesh Tea Store, Jessore</t>
  </si>
  <si>
    <t>Great Flavor International</t>
  </si>
  <si>
    <t>New B. Baria Tea House</t>
  </si>
  <si>
    <t>Silver Tea Traders</t>
  </si>
  <si>
    <t>Wahid Tea Store</t>
  </si>
  <si>
    <t>Biswas Tea</t>
  </si>
  <si>
    <t>Darbar Tea House</t>
  </si>
  <si>
    <t>M. A. Tea Supply</t>
  </si>
  <si>
    <t>National Tea Co. Ltd.</t>
  </si>
  <si>
    <t>Orion Tea Co. Ltd.</t>
  </si>
  <si>
    <t>Tajwar Tea Agency</t>
  </si>
  <si>
    <t>City Tea Estates Ltd.</t>
  </si>
  <si>
    <t xml:space="preserve">         Date : 12th January, 2020</t>
  </si>
  <si>
    <t>Date: 12/01/2020</t>
  </si>
  <si>
    <t>Auction Average of Sale No. 35 held on 7th January, 2020</t>
  </si>
  <si>
    <t>Old Season: 2018-2019</t>
  </si>
  <si>
    <t>4. M/s. NBL/UBL/PPBL/PGBL/KS/PLANTERS Brokers Ltd., Ctg.</t>
  </si>
  <si>
    <t>Ref: PBL/114/35/2019</t>
  </si>
  <si>
    <t>Date : 12/01/2020</t>
  </si>
  <si>
    <t>Buyers Purchase Statement of Sale No. 35 (2019-2020) Season held on 7th January, 2020</t>
  </si>
  <si>
    <t>SALE NO. 35</t>
  </si>
  <si>
    <t>UPTO DATE SALE NO. 35</t>
  </si>
  <si>
    <t>Green Field Tea Inds. Ltd.</t>
  </si>
  <si>
    <t>Hossain Tea Agency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</si>
</sst>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0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u val="singleAccounting"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0" fontId="3" fillId="0" borderId="0" xfId="57" applyNumberFormat="1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4" fontId="6" fillId="0" borderId="0" xfId="44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4" fontId="8" fillId="0" borderId="0" xfId="44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7" fillId="0" borderId="0" xfId="42" applyNumberFormat="1" applyFont="1" applyBorder="1" applyAlignment="1">
      <alignment horizontal="center"/>
    </xf>
    <xf numFmtId="4" fontId="7" fillId="0" borderId="0" xfId="44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0" fontId="6" fillId="0" borderId="0" xfId="57" applyNumberFormat="1" applyFont="1" applyBorder="1" applyAlignment="1">
      <alignment horizontal="center"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center"/>
    </xf>
    <xf numFmtId="43" fontId="8" fillId="0" borderId="0" xfId="42" applyFont="1" applyBorder="1" applyAlignment="1">
      <alignment horizontal="center"/>
    </xf>
    <xf numFmtId="10" fontId="8" fillId="0" borderId="0" xfId="57" applyNumberFormat="1" applyFont="1" applyBorder="1" applyAlignment="1">
      <alignment horizontal="center"/>
    </xf>
    <xf numFmtId="165" fontId="6" fillId="0" borderId="0" xfId="42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0" fontId="10" fillId="0" borderId="0" xfId="0" applyFont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0" fontId="10" fillId="0" borderId="0" xfId="0" applyFont="1" applyBorder="1" applyAlignment="1">
      <alignment/>
    </xf>
    <xf numFmtId="43" fontId="8" fillId="0" borderId="0" xfId="42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11" fillId="0" borderId="0" xfId="42" applyNumberFormat="1" applyFont="1" applyBorder="1" applyAlignment="1">
      <alignment horizontal="right"/>
    </xf>
    <xf numFmtId="165" fontId="11" fillId="0" borderId="0" xfId="42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5" fontId="12" fillId="0" borderId="0" xfId="42" applyNumberFormat="1" applyFont="1" applyBorder="1" applyAlignment="1">
      <alignment horizontal="right"/>
    </xf>
    <xf numFmtId="4" fontId="12" fillId="0" borderId="0" xfId="44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16" fontId="12" fillId="0" borderId="0" xfId="0" applyNumberFormat="1" applyFont="1" applyBorder="1" applyAlignment="1">
      <alignment/>
    </xf>
    <xf numFmtId="165" fontId="15" fillId="0" borderId="0" xfId="42" applyNumberFormat="1" applyFont="1" applyBorder="1" applyAlignment="1">
      <alignment horizontal="right"/>
    </xf>
    <xf numFmtId="4" fontId="15" fillId="0" borderId="0" xfId="44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65" fontId="14" fillId="0" borderId="0" xfId="42" applyNumberFormat="1" applyFont="1" applyBorder="1" applyAlignment="1">
      <alignment horizontal="center"/>
    </xf>
    <xf numFmtId="4" fontId="14" fillId="0" borderId="0" xfId="44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right"/>
    </xf>
    <xf numFmtId="164" fontId="6" fillId="0" borderId="0" xfId="42" applyNumberFormat="1" applyFont="1" applyAlignment="1">
      <alignment horizontal="right"/>
    </xf>
    <xf numFmtId="43" fontId="6" fillId="0" borderId="0" xfId="42" applyFont="1" applyAlignment="1">
      <alignment horizontal="right"/>
    </xf>
    <xf numFmtId="10" fontId="6" fillId="0" borderId="0" xfId="0" applyNumberFormat="1" applyFont="1" applyAlignment="1">
      <alignment/>
    </xf>
    <xf numFmtId="164" fontId="8" fillId="0" borderId="0" xfId="42" applyNumberFormat="1" applyFont="1" applyAlignment="1">
      <alignment horizontal="right"/>
    </xf>
    <xf numFmtId="165" fontId="8" fillId="0" borderId="0" xfId="42" applyNumberFormat="1" applyFont="1" applyAlignment="1">
      <alignment horizontal="right"/>
    </xf>
    <xf numFmtId="0" fontId="14" fillId="0" borderId="0" xfId="0" applyFont="1" applyBorder="1" applyAlignment="1">
      <alignment/>
    </xf>
    <xf numFmtId="43" fontId="8" fillId="0" borderId="0" xfId="42" applyFont="1" applyAlignment="1">
      <alignment horizontal="right"/>
    </xf>
    <xf numFmtId="10" fontId="8" fillId="0" borderId="0" xfId="0" applyNumberFormat="1" applyFont="1" applyAlignment="1">
      <alignment/>
    </xf>
    <xf numFmtId="43" fontId="3" fillId="0" borderId="0" xfId="42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10" fontId="11" fillId="0" borderId="0" xfId="57" applyNumberFormat="1" applyFont="1" applyBorder="1" applyAlignment="1">
      <alignment horizontal="right"/>
    </xf>
    <xf numFmtId="10" fontId="3" fillId="0" borderId="0" xfId="57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6" fontId="3" fillId="0" borderId="11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2019-2020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E4">
            <v>2195.5</v>
          </cell>
          <cell r="G4">
            <v>144.99658392165793</v>
          </cell>
          <cell r="K4">
            <v>183329.9</v>
          </cell>
          <cell r="M4">
            <v>169.7687802153386</v>
          </cell>
        </row>
        <row r="5">
          <cell r="A5" t="str">
            <v>CHAMPARAI A/C KURMAH</v>
          </cell>
          <cell r="E5">
            <v>548.5</v>
          </cell>
          <cell r="G5">
            <v>118</v>
          </cell>
          <cell r="K5">
            <v>548.5</v>
          </cell>
          <cell r="M5">
            <v>118</v>
          </cell>
        </row>
        <row r="6">
          <cell r="A6" t="str">
            <v>CLONAL</v>
          </cell>
          <cell r="E6">
            <v>3291.5</v>
          </cell>
          <cell r="G6">
            <v>140.08400425337993</v>
          </cell>
          <cell r="K6">
            <v>52219.5</v>
          </cell>
          <cell r="M6">
            <v>144.31358975095512</v>
          </cell>
        </row>
        <row r="7">
          <cell r="A7" t="str">
            <v>DAKSHINGUL</v>
          </cell>
          <cell r="K7">
            <v>6587.9</v>
          </cell>
          <cell r="M7">
            <v>181.50609450659545</v>
          </cell>
        </row>
        <row r="8">
          <cell r="A8" t="str">
            <v>DAKSHINGUL A/C ASGORABAD</v>
          </cell>
          <cell r="K8">
            <v>11783</v>
          </cell>
          <cell r="M8">
            <v>145.07056776712213</v>
          </cell>
        </row>
        <row r="9">
          <cell r="A9" t="str">
            <v>DAKSHINGUL A/C LAXMICHERRA</v>
          </cell>
          <cell r="K9">
            <v>6311.5</v>
          </cell>
          <cell r="M9">
            <v>186.4776202170641</v>
          </cell>
        </row>
        <row r="10">
          <cell r="A10" t="str">
            <v>DAKSHINGUL A/C MUROICHERRA</v>
          </cell>
          <cell r="K10">
            <v>4942.5</v>
          </cell>
          <cell r="M10">
            <v>174.66676783004553</v>
          </cell>
        </row>
        <row r="11">
          <cell r="A11" t="str">
            <v>DOLOI</v>
          </cell>
          <cell r="E11">
            <v>13715.3</v>
          </cell>
          <cell r="G11">
            <v>144.56733720735238</v>
          </cell>
          <cell r="K11">
            <v>472005.00000000006</v>
          </cell>
          <cell r="M11">
            <v>168.9509784853974</v>
          </cell>
        </row>
        <row r="12">
          <cell r="A12" t="str">
            <v>FABIHA</v>
          </cell>
          <cell r="K12">
            <v>10970.7</v>
          </cell>
          <cell r="M12">
            <v>119.4987557767508</v>
          </cell>
        </row>
        <row r="13">
          <cell r="A13" t="str">
            <v>HALDAVALLEY</v>
          </cell>
          <cell r="E13">
            <v>22513.3</v>
          </cell>
          <cell r="G13">
            <v>172.14890309283845</v>
          </cell>
          <cell r="K13">
            <v>184498.4</v>
          </cell>
          <cell r="M13">
            <v>185.17626169115832</v>
          </cell>
        </row>
        <row r="14">
          <cell r="A14" t="str">
            <v>JUNGLEBARI</v>
          </cell>
          <cell r="E14">
            <v>4637.2</v>
          </cell>
          <cell r="G14">
            <v>126.75094884844303</v>
          </cell>
          <cell r="K14">
            <v>127705.7</v>
          </cell>
          <cell r="M14">
            <v>177.22602671611367</v>
          </cell>
        </row>
        <row r="15">
          <cell r="A15" t="str">
            <v>KAIYACHERRA DALU</v>
          </cell>
          <cell r="E15">
            <v>26559.6</v>
          </cell>
          <cell r="G15">
            <v>295.6413876715011</v>
          </cell>
          <cell r="K15">
            <v>687322.4999999999</v>
          </cell>
          <cell r="M15">
            <v>299.111325614977</v>
          </cell>
        </row>
        <row r="16">
          <cell r="A16" t="str">
            <v>KHADIM</v>
          </cell>
          <cell r="E16">
            <v>548.5</v>
          </cell>
          <cell r="G16">
            <v>120</v>
          </cell>
          <cell r="K16">
            <v>89226.8</v>
          </cell>
          <cell r="M16">
            <v>172.14533974097466</v>
          </cell>
        </row>
        <row r="17">
          <cell r="A17" t="str">
            <v>KURMAH</v>
          </cell>
          <cell r="E17">
            <v>1645.5</v>
          </cell>
          <cell r="G17">
            <v>99</v>
          </cell>
          <cell r="K17">
            <v>72393.39999999998</v>
          </cell>
          <cell r="M17">
            <v>143.57838836137</v>
          </cell>
        </row>
        <row r="18">
          <cell r="A18" t="str">
            <v>LAXMICHERRA</v>
          </cell>
          <cell r="K18">
            <v>23312.5</v>
          </cell>
          <cell r="M18">
            <v>171.52860053619304</v>
          </cell>
        </row>
        <row r="19">
          <cell r="A19" t="str">
            <v>LUAYUNI A/C MURAICHERRA</v>
          </cell>
          <cell r="K19">
            <v>18639.2</v>
          </cell>
          <cell r="M19">
            <v>148.500552598824</v>
          </cell>
        </row>
        <row r="20">
          <cell r="A20" t="str">
            <v>MADABPORE</v>
          </cell>
          <cell r="E20">
            <v>2304.2</v>
          </cell>
          <cell r="G20">
            <v>150.85778144258313</v>
          </cell>
          <cell r="K20">
            <v>80765.4</v>
          </cell>
          <cell r="M20">
            <v>176.76358192988585</v>
          </cell>
        </row>
        <row r="21">
          <cell r="A21" t="str">
            <v>MADABPORE A/C BEJOYA</v>
          </cell>
          <cell r="E21">
            <v>217</v>
          </cell>
          <cell r="G21">
            <v>132.6152073732719</v>
          </cell>
          <cell r="K21">
            <v>36093.50000000001</v>
          </cell>
          <cell r="M21">
            <v>162.5441339853436</v>
          </cell>
        </row>
        <row r="22">
          <cell r="A22" t="str">
            <v>MALNICHERRA</v>
          </cell>
          <cell r="E22">
            <v>16465.9</v>
          </cell>
          <cell r="G22">
            <v>177.87036845845049</v>
          </cell>
          <cell r="K22">
            <v>724507.7000000002</v>
          </cell>
          <cell r="M22">
            <v>184.82978013898258</v>
          </cell>
        </row>
        <row r="23">
          <cell r="A23" t="str">
            <v>MIRZAPORE</v>
          </cell>
          <cell r="K23">
            <v>381691.89999999997</v>
          </cell>
          <cell r="M23">
            <v>203.6177076327792</v>
          </cell>
        </row>
        <row r="24">
          <cell r="A24" t="str">
            <v>MORGEN TEA INDUSTRIES</v>
          </cell>
          <cell r="E24">
            <v>2743.9</v>
          </cell>
          <cell r="G24">
            <v>123.79908159918364</v>
          </cell>
          <cell r="K24">
            <v>103140.4</v>
          </cell>
          <cell r="M24">
            <v>127.2910905910778</v>
          </cell>
        </row>
        <row r="25">
          <cell r="A25" t="str">
            <v>NAHEED</v>
          </cell>
          <cell r="E25">
            <v>15359.4</v>
          </cell>
          <cell r="G25">
            <v>110.32262979022617</v>
          </cell>
          <cell r="K25">
            <v>71309.8</v>
          </cell>
          <cell r="M25">
            <v>109.98279899817416</v>
          </cell>
        </row>
        <row r="26">
          <cell r="A26" t="str">
            <v>N.B.C.T.I.</v>
          </cell>
          <cell r="E26">
            <v>26075.5</v>
          </cell>
          <cell r="G26">
            <v>107.62096604091964</v>
          </cell>
          <cell r="K26">
            <v>51394.899999999994</v>
          </cell>
          <cell r="M26">
            <v>119.41043566579566</v>
          </cell>
        </row>
        <row r="27">
          <cell r="A27" t="str">
            <v>PATRAKHOLA</v>
          </cell>
          <cell r="E27">
            <v>4937.9</v>
          </cell>
          <cell r="G27">
            <v>129.55709917171268</v>
          </cell>
          <cell r="K27">
            <v>212188.50000000006</v>
          </cell>
          <cell r="M27">
            <v>151.51757281850806</v>
          </cell>
        </row>
        <row r="28">
          <cell r="A28" t="str">
            <v>PATRAKHOLA A/C KURMAH</v>
          </cell>
          <cell r="K28">
            <v>47928</v>
          </cell>
          <cell r="M28">
            <v>133.79554748789852</v>
          </cell>
        </row>
        <row r="29">
          <cell r="A29" t="str">
            <v>PATRAKHOLA A/C MADABPORE</v>
          </cell>
          <cell r="K29">
            <v>18325</v>
          </cell>
          <cell r="M29">
            <v>136.15627830832196</v>
          </cell>
        </row>
        <row r="30">
          <cell r="A30" t="str">
            <v>PREMNAGAR A/C BEJOYA</v>
          </cell>
          <cell r="E30">
            <v>2194</v>
          </cell>
          <cell r="G30">
            <v>107.25</v>
          </cell>
          <cell r="K30">
            <v>10970</v>
          </cell>
          <cell r="M30">
            <v>99.95</v>
          </cell>
        </row>
        <row r="31">
          <cell r="A31" t="str">
            <v>POPULAR TEA FACTORY</v>
          </cell>
          <cell r="K31">
            <v>43895.4</v>
          </cell>
          <cell r="M31">
            <v>123.97285592567788</v>
          </cell>
        </row>
        <row r="32">
          <cell r="A32" t="str">
            <v>RAJNAGAR</v>
          </cell>
          <cell r="E32">
            <v>9603.6</v>
          </cell>
          <cell r="G32">
            <v>131.5104023491191</v>
          </cell>
          <cell r="K32">
            <v>567531.6000000001</v>
          </cell>
          <cell r="M32">
            <v>174.0651049210299</v>
          </cell>
        </row>
        <row r="33">
          <cell r="A33" t="str">
            <v>RAMGARH</v>
          </cell>
          <cell r="E33">
            <v>11532.9</v>
          </cell>
          <cell r="G33">
            <v>156.19266619844097</v>
          </cell>
          <cell r="K33">
            <v>174653.89999999997</v>
          </cell>
          <cell r="M33">
            <v>176.33985671090088</v>
          </cell>
        </row>
        <row r="34">
          <cell r="A34" t="str">
            <v>SAZEDA RAFIQUE TEA FACTORY</v>
          </cell>
          <cell r="E34">
            <v>5487.5</v>
          </cell>
          <cell r="G34">
            <v>140.100993166287</v>
          </cell>
          <cell r="K34">
            <v>80095.7</v>
          </cell>
          <cell r="M34">
            <v>119.79692043393091</v>
          </cell>
        </row>
        <row r="35">
          <cell r="A35" t="str">
            <v>SRIGOBINDPUR</v>
          </cell>
          <cell r="K35">
            <v>53402.600000000006</v>
          </cell>
          <cell r="M35">
            <v>196.83068614636738</v>
          </cell>
        </row>
        <row r="36">
          <cell r="A36" t="str">
            <v>SURMA</v>
          </cell>
          <cell r="E36">
            <v>47263.4</v>
          </cell>
          <cell r="G36">
            <v>177.16175941637715</v>
          </cell>
          <cell r="K36">
            <v>992555.9</v>
          </cell>
          <cell r="M36">
            <v>190.28307745689688</v>
          </cell>
        </row>
        <row r="37">
          <cell r="A37" t="str">
            <v>TOTAL:</v>
          </cell>
          <cell r="E37">
            <v>219840.09999999998</v>
          </cell>
          <cell r="G37">
            <v>166.47673559100454</v>
          </cell>
          <cell r="K37">
            <v>5602247.199999999</v>
          </cell>
          <cell r="M37">
            <v>190.04295970731175</v>
          </cell>
        </row>
        <row r="38">
          <cell r="A38" t="str">
            <v>Old Season: 2018-2019</v>
          </cell>
        </row>
        <row r="39">
          <cell r="A39" t="str">
            <v>KURMAH</v>
          </cell>
          <cell r="E39">
            <v>549.2</v>
          </cell>
          <cell r="G39">
            <v>119.99999999999999</v>
          </cell>
          <cell r="K39">
            <v>549.2</v>
          </cell>
          <cell r="M39">
            <v>119.99999999999999</v>
          </cell>
        </row>
        <row r="40">
          <cell r="A40" t="str">
            <v>N.B.C.T.I.</v>
          </cell>
          <cell r="K40">
            <v>22773.1</v>
          </cell>
          <cell r="M40">
            <v>71.44512604783715</v>
          </cell>
        </row>
        <row r="41">
          <cell r="A41" t="str">
            <v>TOTAL:</v>
          </cell>
          <cell r="E41">
            <v>549.2</v>
          </cell>
          <cell r="G41">
            <v>119.99999999999999</v>
          </cell>
          <cell r="K41">
            <v>23322.3</v>
          </cell>
          <cell r="M41">
            <v>72.58850970959125</v>
          </cell>
        </row>
        <row r="42">
          <cell r="A42" t="str">
            <v>GRAND TOTAL:</v>
          </cell>
          <cell r="E42">
            <v>220389.3</v>
          </cell>
          <cell r="G42">
            <v>166.36091770335491</v>
          </cell>
          <cell r="K42">
            <v>5625569.499999999</v>
          </cell>
          <cell r="M42">
            <v>189.55602093263627</v>
          </cell>
        </row>
        <row r="45">
          <cell r="A45" t="str">
            <v>Buyers Purchase Analysis</v>
          </cell>
        </row>
        <row r="46">
          <cell r="A46" t="str">
            <v>EXPORT:</v>
          </cell>
          <cell r="C46">
            <v>0.0024887778127159533</v>
          </cell>
          <cell r="D46">
            <v>10</v>
          </cell>
          <cell r="E46">
            <v>548.5</v>
          </cell>
          <cell r="G46">
            <v>100</v>
          </cell>
          <cell r="H46">
            <v>0.0035025431647409213</v>
          </cell>
          <cell r="I46">
            <v>360</v>
          </cell>
          <cell r="J46">
            <v>19703.800000000003</v>
          </cell>
          <cell r="L46">
            <v>99.72422578385894</v>
          </cell>
        </row>
        <row r="47">
          <cell r="A47" t="str">
            <v>INTERNAL :</v>
          </cell>
          <cell r="C47">
            <v>0.997511222187284</v>
          </cell>
          <cell r="D47">
            <v>4006</v>
          </cell>
          <cell r="E47">
            <v>219840.8</v>
          </cell>
          <cell r="G47">
            <v>166.52648734902715</v>
          </cell>
          <cell r="H47">
            <v>0.9964974568352591</v>
          </cell>
          <cell r="I47">
            <v>102196</v>
          </cell>
          <cell r="J47">
            <v>5605865.7</v>
          </cell>
          <cell r="L47">
            <v>189.87176658548918</v>
          </cell>
        </row>
        <row r="48">
          <cell r="A48" t="str">
            <v>TOTAL :</v>
          </cell>
          <cell r="C48">
            <v>1</v>
          </cell>
          <cell r="D48">
            <v>4016</v>
          </cell>
          <cell r="E48">
            <v>220389.3</v>
          </cell>
          <cell r="G48">
            <v>166.36091770335494</v>
          </cell>
          <cell r="H48">
            <v>1</v>
          </cell>
          <cell r="I48">
            <v>102556</v>
          </cell>
          <cell r="J48">
            <v>5625569.5</v>
          </cell>
          <cell r="L48">
            <v>189.55602093263624</v>
          </cell>
        </row>
      </sheetData>
      <sheetData sheetId="1">
        <row r="4">
          <cell r="C4" t="str">
            <v>Sale No. 35</v>
          </cell>
          <cell r="E4" t="str">
            <v>Upto Sale No. 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9.140625" style="0" customWidth="1"/>
    <col min="2" max="2" width="7.57421875" style="0" customWidth="1"/>
    <col min="3" max="3" width="14.421875" style="27" customWidth="1"/>
    <col min="4" max="4" width="13.7109375" style="26" customWidth="1"/>
    <col min="5" max="5" width="1.57421875" style="0" customWidth="1"/>
    <col min="6" max="6" width="12.140625" style="27" customWidth="1"/>
    <col min="7" max="7" width="12.8515625" style="26" customWidth="1"/>
    <col min="8" max="8" width="8.57421875" style="26" customWidth="1"/>
    <col min="9" max="9" width="8.00390625" style="0" customWidth="1"/>
  </cols>
  <sheetData>
    <row r="1" spans="1:9" ht="15" customHeight="1">
      <c r="A1" s="69"/>
      <c r="B1" s="69"/>
      <c r="C1" s="70" t="s">
        <v>26</v>
      </c>
      <c r="D1" s="69"/>
      <c r="E1" s="69"/>
      <c r="F1" s="69"/>
      <c r="G1" s="69"/>
      <c r="H1" s="69"/>
      <c r="I1" s="69"/>
    </row>
    <row r="2" spans="1:9" ht="15" customHeight="1">
      <c r="A2" s="69"/>
      <c r="B2" s="69"/>
      <c r="C2" s="71" t="s">
        <v>27</v>
      </c>
      <c r="D2" s="71"/>
      <c r="E2" s="71"/>
      <c r="F2" s="69"/>
      <c r="G2" s="69"/>
      <c r="H2" s="69"/>
      <c r="I2" s="69"/>
    </row>
    <row r="3" spans="1:9" ht="15" customHeight="1">
      <c r="A3" s="69"/>
      <c r="B3" s="69"/>
      <c r="C3" s="71" t="s">
        <v>28</v>
      </c>
      <c r="D3" s="71"/>
      <c r="E3" s="71"/>
      <c r="F3" s="69"/>
      <c r="G3" s="69"/>
      <c r="H3" s="69"/>
      <c r="I3" s="69"/>
    </row>
    <row r="4" spans="1:9" ht="15" customHeight="1">
      <c r="A4" s="72"/>
      <c r="B4" s="69"/>
      <c r="C4" s="71" t="s">
        <v>88</v>
      </c>
      <c r="D4" s="71"/>
      <c r="E4" s="71"/>
      <c r="F4" s="69"/>
      <c r="G4" s="72"/>
      <c r="H4" s="69"/>
      <c r="I4" s="69"/>
    </row>
    <row r="5" spans="1:9" ht="15" customHeight="1">
      <c r="A5" s="69"/>
      <c r="B5" s="72"/>
      <c r="C5" s="72"/>
      <c r="D5" s="72"/>
      <c r="E5" s="69" t="s">
        <v>144</v>
      </c>
      <c r="F5" s="69"/>
      <c r="G5" s="72"/>
      <c r="H5" s="69"/>
      <c r="I5" s="69"/>
    </row>
    <row r="6" spans="1:9" ht="15" customHeight="1">
      <c r="A6" s="71" t="s">
        <v>83</v>
      </c>
      <c r="B6" s="72"/>
      <c r="C6" s="72"/>
      <c r="D6" s="72"/>
      <c r="E6" s="72"/>
      <c r="F6" s="72"/>
      <c r="G6" s="72"/>
      <c r="H6" s="69"/>
      <c r="I6" s="69"/>
    </row>
    <row r="7" spans="1:9" ht="15" customHeight="1">
      <c r="A7" s="71"/>
      <c r="B7" s="72"/>
      <c r="C7" s="72"/>
      <c r="D7" s="72"/>
      <c r="E7" s="72"/>
      <c r="F7" s="72"/>
      <c r="G7" s="72"/>
      <c r="H7" s="69"/>
      <c r="I7" s="69"/>
    </row>
    <row r="8" spans="1:9" ht="15" customHeight="1">
      <c r="A8" s="73" t="str">
        <f>'[1]Uptodate'!$A$2</f>
        <v>Season: 2019-2020</v>
      </c>
      <c r="B8" s="69"/>
      <c r="C8" s="103" t="str">
        <f>'[1]Upto for printing'!$C$4:$D$4</f>
        <v>Sale No. 35</v>
      </c>
      <c r="D8" s="103"/>
      <c r="E8" s="69"/>
      <c r="F8" s="103" t="str">
        <f>'[1]Upto for printing'!$E$4:$E$4</f>
        <v>Upto Sale No. 35</v>
      </c>
      <c r="G8" s="103"/>
      <c r="H8" s="69"/>
      <c r="I8" s="69"/>
    </row>
    <row r="9" spans="1:9" ht="15" customHeight="1">
      <c r="A9" s="73" t="str">
        <f>'[1]Uptodate'!$A$3</f>
        <v>GARDEN (C  T  C)</v>
      </c>
      <c r="B9" s="69"/>
      <c r="C9" s="74" t="s">
        <v>7</v>
      </c>
      <c r="D9" s="75" t="s">
        <v>9</v>
      </c>
      <c r="E9" s="76"/>
      <c r="F9" s="74" t="s">
        <v>7</v>
      </c>
      <c r="G9" s="74" t="s">
        <v>9</v>
      </c>
      <c r="H9" s="69"/>
      <c r="I9" s="69"/>
    </row>
    <row r="10" spans="1:9" ht="15" customHeight="1">
      <c r="A10" s="77" t="str">
        <f>'[1]Uptodate'!$A$4</f>
        <v>CHUNDEECHERRA</v>
      </c>
      <c r="B10" s="77"/>
      <c r="C10" s="78">
        <f>'[1]Uptodate'!$E$4</f>
        <v>2195.5</v>
      </c>
      <c r="D10" s="79">
        <f>'[1]Uptodate'!$G$4</f>
        <v>144.99658392165793</v>
      </c>
      <c r="E10" s="78"/>
      <c r="F10" s="78">
        <f>'[1]Uptodate'!$K$4</f>
        <v>183329.9</v>
      </c>
      <c r="G10" s="80">
        <f>'[1]Uptodate'!$M$4</f>
        <v>169.7687802153386</v>
      </c>
      <c r="H10" s="81"/>
      <c r="I10" s="77"/>
    </row>
    <row r="11" spans="1:9" ht="15" customHeight="1">
      <c r="A11" s="77" t="str">
        <f>'[1]Uptodate'!$A$5</f>
        <v>CHAMPARAI A/C KURMAH</v>
      </c>
      <c r="B11" s="77"/>
      <c r="C11" s="78">
        <f>'[1]Uptodate'!$E$5</f>
        <v>548.5</v>
      </c>
      <c r="D11" s="79">
        <f>'[1]Uptodate'!$G$5</f>
        <v>118</v>
      </c>
      <c r="E11" s="78"/>
      <c r="F11" s="78">
        <f>'[1]Uptodate'!$K$5</f>
        <v>548.5</v>
      </c>
      <c r="G11" s="80">
        <f>'[1]Uptodate'!$M$5</f>
        <v>118</v>
      </c>
      <c r="H11" s="81"/>
      <c r="I11" s="77"/>
    </row>
    <row r="12" spans="1:9" ht="15" customHeight="1">
      <c r="A12" s="77" t="str">
        <f>'[1]Uptodate'!$A$6</f>
        <v>CLONAL</v>
      </c>
      <c r="B12" s="77"/>
      <c r="C12" s="78">
        <f>'[1]Uptodate'!$E$6</f>
        <v>3291.5</v>
      </c>
      <c r="D12" s="79">
        <f>'[1]Uptodate'!$G$6</f>
        <v>140.08400425337993</v>
      </c>
      <c r="E12" s="78"/>
      <c r="F12" s="78">
        <f>'[1]Uptodate'!$K$6</f>
        <v>52219.5</v>
      </c>
      <c r="G12" s="80">
        <f>'[1]Uptodate'!$M$6</f>
        <v>144.31358975095512</v>
      </c>
      <c r="H12" s="81"/>
      <c r="I12" s="77"/>
    </row>
    <row r="13" spans="1:9" ht="15" customHeight="1">
      <c r="A13" s="77" t="str">
        <f>'[1]Uptodate'!$A$7</f>
        <v>DAKSHINGUL</v>
      </c>
      <c r="B13" s="77"/>
      <c r="C13" s="78">
        <f>'[1]Uptodate'!$E$7</f>
        <v>0</v>
      </c>
      <c r="D13" s="79">
        <f>'[1]Uptodate'!$G$7</f>
        <v>0</v>
      </c>
      <c r="E13" s="78"/>
      <c r="F13" s="78">
        <f>'[1]Uptodate'!$K$7</f>
        <v>6587.9</v>
      </c>
      <c r="G13" s="80">
        <f>'[1]Uptodate'!$M$7</f>
        <v>181.50609450659545</v>
      </c>
      <c r="H13" s="81"/>
      <c r="I13" s="77"/>
    </row>
    <row r="14" spans="1:9" ht="15" customHeight="1">
      <c r="A14" s="77" t="str">
        <f>'[1]Uptodate'!$A$8</f>
        <v>DAKSHINGUL A/C ASGORABAD</v>
      </c>
      <c r="B14" s="77"/>
      <c r="C14" s="78">
        <f>'[1]Uptodate'!$E$8</f>
        <v>0</v>
      </c>
      <c r="D14" s="79">
        <f>'[1]Uptodate'!$G$8</f>
        <v>0</v>
      </c>
      <c r="E14" s="78"/>
      <c r="F14" s="78">
        <f>'[1]Uptodate'!$K$8</f>
        <v>11783</v>
      </c>
      <c r="G14" s="80">
        <f>'[1]Uptodate'!$M$8</f>
        <v>145.07056776712213</v>
      </c>
      <c r="H14" s="81"/>
      <c r="I14" s="77"/>
    </row>
    <row r="15" spans="1:9" ht="15" customHeight="1">
      <c r="A15" s="77" t="str">
        <f>'[1]Uptodate'!$A$9</f>
        <v>DAKSHINGUL A/C LAXMICHERRA</v>
      </c>
      <c r="B15" s="77"/>
      <c r="C15" s="78">
        <f>'[1]Uptodate'!$E$9</f>
        <v>0</v>
      </c>
      <c r="D15" s="79">
        <f>'[1]Uptodate'!$G$9</f>
        <v>0</v>
      </c>
      <c r="E15" s="78"/>
      <c r="F15" s="78">
        <f>'[1]Uptodate'!$K$9</f>
        <v>6311.5</v>
      </c>
      <c r="G15" s="80">
        <f>'[1]Uptodate'!$M$9</f>
        <v>186.4776202170641</v>
      </c>
      <c r="H15" s="81"/>
      <c r="I15" s="77"/>
    </row>
    <row r="16" spans="1:9" ht="15" customHeight="1">
      <c r="A16" s="77" t="str">
        <f>'[1]Uptodate'!$A$10</f>
        <v>DAKSHINGUL A/C MUROICHERRA</v>
      </c>
      <c r="B16" s="77"/>
      <c r="C16" s="78">
        <f>'[1]Uptodate'!$E$10</f>
        <v>0</v>
      </c>
      <c r="D16" s="79">
        <f>'[1]Uptodate'!$G$10</f>
        <v>0</v>
      </c>
      <c r="E16" s="78"/>
      <c r="F16" s="78">
        <f>'[1]Uptodate'!$K$10</f>
        <v>4942.5</v>
      </c>
      <c r="G16" s="80">
        <f>'[1]Uptodate'!$M$10</f>
        <v>174.66676783004553</v>
      </c>
      <c r="H16" s="81"/>
      <c r="I16" s="82"/>
    </row>
    <row r="17" spans="1:9" ht="15" customHeight="1">
      <c r="A17" s="77" t="str">
        <f>'[1]Uptodate'!$A$11</f>
        <v>DOLOI</v>
      </c>
      <c r="B17" s="77"/>
      <c r="C17" s="78">
        <f>'[1]Uptodate'!$E$11</f>
        <v>13715.3</v>
      </c>
      <c r="D17" s="79">
        <f>'[1]Uptodate'!$G$11</f>
        <v>144.56733720735238</v>
      </c>
      <c r="E17" s="78"/>
      <c r="F17" s="78">
        <f>'[1]Uptodate'!$K$11</f>
        <v>472005.00000000006</v>
      </c>
      <c r="G17" s="80">
        <f>'[1]Uptodate'!$M$11</f>
        <v>168.9509784853974</v>
      </c>
      <c r="H17" s="81"/>
      <c r="I17" s="77"/>
    </row>
    <row r="18" spans="1:9" ht="15" customHeight="1">
      <c r="A18" s="77" t="str">
        <f>'[1]Uptodate'!$A$12</f>
        <v>FABIHA</v>
      </c>
      <c r="B18" s="77"/>
      <c r="C18" s="78">
        <f>'[1]Uptodate'!$E$12</f>
        <v>0</v>
      </c>
      <c r="D18" s="79">
        <f>'[1]Uptodate'!$G$12</f>
        <v>0</v>
      </c>
      <c r="E18" s="78"/>
      <c r="F18" s="78">
        <f>'[1]Uptodate'!$K$12</f>
        <v>10970.7</v>
      </c>
      <c r="G18" s="80">
        <f>'[1]Uptodate'!$M$12</f>
        <v>119.4987557767508</v>
      </c>
      <c r="H18" s="81"/>
      <c r="I18" s="77"/>
    </row>
    <row r="19" spans="1:9" ht="15" customHeight="1">
      <c r="A19" s="77" t="str">
        <f>'[1]Uptodate'!$A$13</f>
        <v>HALDAVALLEY</v>
      </c>
      <c r="B19" s="77"/>
      <c r="C19" s="78">
        <f>'[1]Uptodate'!$E$13</f>
        <v>22513.3</v>
      </c>
      <c r="D19" s="79">
        <f>'[1]Uptodate'!$G$13</f>
        <v>172.14890309283845</v>
      </c>
      <c r="E19" s="78"/>
      <c r="F19" s="78">
        <f>'[1]Uptodate'!$K$13</f>
        <v>184498.4</v>
      </c>
      <c r="G19" s="80">
        <f>'[1]Uptodate'!$M$13</f>
        <v>185.17626169115832</v>
      </c>
      <c r="H19" s="81"/>
      <c r="I19" s="77"/>
    </row>
    <row r="20" spans="1:9" ht="15" customHeight="1">
      <c r="A20" s="77" t="str">
        <f>'[1]Uptodate'!$A$14</f>
        <v>JUNGLEBARI</v>
      </c>
      <c r="B20" s="77"/>
      <c r="C20" s="78">
        <f>'[1]Uptodate'!$E$14</f>
        <v>4637.2</v>
      </c>
      <c r="D20" s="79">
        <f>'[1]Uptodate'!$G$14</f>
        <v>126.75094884844303</v>
      </c>
      <c r="E20" s="78"/>
      <c r="F20" s="78">
        <f>'[1]Uptodate'!$K$14</f>
        <v>127705.7</v>
      </c>
      <c r="G20" s="80">
        <f>'[1]Uptodate'!$M$14</f>
        <v>177.22602671611367</v>
      </c>
      <c r="H20" s="81"/>
      <c r="I20" s="77"/>
    </row>
    <row r="21" spans="1:9" ht="15" customHeight="1">
      <c r="A21" s="77" t="str">
        <f>'[1]Uptodate'!$A$15</f>
        <v>KAIYACHERRA DALU</v>
      </c>
      <c r="B21" s="77"/>
      <c r="C21" s="78">
        <f>'[1]Uptodate'!$E$15</f>
        <v>26559.6</v>
      </c>
      <c r="D21" s="79">
        <f>'[1]Uptodate'!$G$15</f>
        <v>295.6413876715011</v>
      </c>
      <c r="E21" s="78"/>
      <c r="F21" s="78">
        <f>'[1]Uptodate'!$K$15</f>
        <v>687322.4999999999</v>
      </c>
      <c r="G21" s="80">
        <f>'[1]Uptodate'!$M$15</f>
        <v>299.111325614977</v>
      </c>
      <c r="H21" s="81"/>
      <c r="I21" s="77"/>
    </row>
    <row r="22" spans="1:9" ht="15" customHeight="1">
      <c r="A22" s="77" t="str">
        <f>'[1]Uptodate'!$A$16</f>
        <v>KHADIM</v>
      </c>
      <c r="B22" s="77"/>
      <c r="C22" s="78">
        <f>'[1]Uptodate'!$E$16</f>
        <v>548.5</v>
      </c>
      <c r="D22" s="79">
        <f>'[1]Uptodate'!$G$16</f>
        <v>120</v>
      </c>
      <c r="E22" s="78"/>
      <c r="F22" s="78">
        <f>'[1]Uptodate'!$K$16</f>
        <v>89226.8</v>
      </c>
      <c r="G22" s="80">
        <f>'[1]Uptodate'!$M$16</f>
        <v>172.14533974097466</v>
      </c>
      <c r="H22" s="81"/>
      <c r="I22" s="77"/>
    </row>
    <row r="23" spans="1:9" ht="15" customHeight="1">
      <c r="A23" s="77" t="str">
        <f>'[1]Uptodate'!$A$17</f>
        <v>KURMAH</v>
      </c>
      <c r="B23" s="77"/>
      <c r="C23" s="78">
        <f>'[1]Uptodate'!$E$17</f>
        <v>1645.5</v>
      </c>
      <c r="D23" s="79">
        <f>'[1]Uptodate'!$G$17</f>
        <v>99</v>
      </c>
      <c r="E23" s="78"/>
      <c r="F23" s="78">
        <f>'[1]Uptodate'!$K$17</f>
        <v>72393.39999999998</v>
      </c>
      <c r="G23" s="80">
        <f>'[1]Uptodate'!$M$17</f>
        <v>143.57838836137</v>
      </c>
      <c r="H23" s="81"/>
      <c r="I23" s="77"/>
    </row>
    <row r="24" spans="1:9" ht="15" customHeight="1">
      <c r="A24" s="77" t="str">
        <f>'[1]Uptodate'!$A$18</f>
        <v>LAXMICHERRA</v>
      </c>
      <c r="B24" s="77"/>
      <c r="C24" s="78">
        <f>'[1]Uptodate'!$E$18</f>
        <v>0</v>
      </c>
      <c r="D24" s="79">
        <f>'[1]Uptodate'!$G$18</f>
        <v>0</v>
      </c>
      <c r="E24" s="78"/>
      <c r="F24" s="78">
        <f>'[1]Uptodate'!$K$18</f>
        <v>23312.5</v>
      </c>
      <c r="G24" s="80">
        <f>'[1]Uptodate'!$M$18</f>
        <v>171.52860053619304</v>
      </c>
      <c r="H24" s="81"/>
      <c r="I24" s="77"/>
    </row>
    <row r="25" spans="1:9" ht="15" customHeight="1">
      <c r="A25" s="77" t="str">
        <f>'[1]Uptodate'!$A$19</f>
        <v>LUAYUNI A/C MURAICHERRA</v>
      </c>
      <c r="B25" s="77"/>
      <c r="C25" s="78">
        <f>'[1]Uptodate'!$E$19</f>
        <v>0</v>
      </c>
      <c r="D25" s="79">
        <f>'[1]Uptodate'!$G$19</f>
        <v>0</v>
      </c>
      <c r="E25" s="78"/>
      <c r="F25" s="78">
        <f>'[1]Uptodate'!$K$19</f>
        <v>18639.2</v>
      </c>
      <c r="G25" s="80">
        <f>'[1]Uptodate'!$M$19</f>
        <v>148.500552598824</v>
      </c>
      <c r="H25" s="81"/>
      <c r="I25" s="77"/>
    </row>
    <row r="26" spans="1:9" ht="15" customHeight="1">
      <c r="A26" s="77" t="str">
        <f>'[1]Uptodate'!$A$20</f>
        <v>MADABPORE</v>
      </c>
      <c r="B26" s="77"/>
      <c r="C26" s="78">
        <f>'[1]Uptodate'!$E$20</f>
        <v>2304.2</v>
      </c>
      <c r="D26" s="79">
        <f>'[1]Uptodate'!$G$20</f>
        <v>150.85778144258313</v>
      </c>
      <c r="E26" s="78"/>
      <c r="F26" s="78">
        <f>'[1]Uptodate'!$K$20</f>
        <v>80765.4</v>
      </c>
      <c r="G26" s="80">
        <f>'[1]Uptodate'!$M$20</f>
        <v>176.76358192988585</v>
      </c>
      <c r="H26" s="81"/>
      <c r="I26" s="77"/>
    </row>
    <row r="27" spans="1:9" ht="15" customHeight="1">
      <c r="A27" s="77" t="str">
        <f>'[1]Uptodate'!$A$21</f>
        <v>MADABPORE A/C BEJOYA</v>
      </c>
      <c r="B27" s="77"/>
      <c r="C27" s="78">
        <f>'[1]Uptodate'!$E$21</f>
        <v>217</v>
      </c>
      <c r="D27" s="79">
        <f>'[1]Uptodate'!$G$21</f>
        <v>132.6152073732719</v>
      </c>
      <c r="E27" s="78"/>
      <c r="F27" s="78">
        <f>'[1]Uptodate'!$K$21</f>
        <v>36093.50000000001</v>
      </c>
      <c r="G27" s="80">
        <f>'[1]Uptodate'!$M$21</f>
        <v>162.5441339853436</v>
      </c>
      <c r="H27" s="81"/>
      <c r="I27" s="77"/>
    </row>
    <row r="28" spans="1:9" ht="15" customHeight="1">
      <c r="A28" s="77" t="str">
        <f>'[1]Uptodate'!$A$22</f>
        <v>MALNICHERRA</v>
      </c>
      <c r="B28" s="77"/>
      <c r="C28" s="78">
        <f>'[1]Uptodate'!$E$22</f>
        <v>16465.9</v>
      </c>
      <c r="D28" s="79">
        <f>'[1]Uptodate'!$G$22</f>
        <v>177.87036845845049</v>
      </c>
      <c r="E28" s="78"/>
      <c r="F28" s="78">
        <f>'[1]Uptodate'!$K$22</f>
        <v>724507.7000000002</v>
      </c>
      <c r="G28" s="80">
        <f>'[1]Uptodate'!$M$22</f>
        <v>184.82978013898258</v>
      </c>
      <c r="H28" s="81"/>
      <c r="I28" s="77"/>
    </row>
    <row r="29" spans="1:9" ht="15" customHeight="1">
      <c r="A29" s="77" t="str">
        <f>'[1]Uptodate'!$A$23</f>
        <v>MIRZAPORE</v>
      </c>
      <c r="B29" s="77"/>
      <c r="C29" s="78">
        <f>'[1]Uptodate'!$E$23</f>
        <v>0</v>
      </c>
      <c r="D29" s="79">
        <f>'[1]Uptodate'!$G$23</f>
        <v>0</v>
      </c>
      <c r="E29" s="78"/>
      <c r="F29" s="78">
        <f>'[1]Uptodate'!$K$23</f>
        <v>381691.89999999997</v>
      </c>
      <c r="G29" s="80">
        <f>'[1]Uptodate'!$M$23</f>
        <v>203.6177076327792</v>
      </c>
      <c r="H29" s="81"/>
      <c r="I29" s="77"/>
    </row>
    <row r="30" spans="1:9" ht="15" customHeight="1">
      <c r="A30" s="77" t="str">
        <f>'[1]Uptodate'!$A$24</f>
        <v>MORGEN TEA INDUSTRIES</v>
      </c>
      <c r="B30" s="77"/>
      <c r="C30" s="78">
        <f>'[1]Uptodate'!$E$24</f>
        <v>2743.9</v>
      </c>
      <c r="D30" s="79">
        <f>'[1]Uptodate'!$G$24</f>
        <v>123.79908159918364</v>
      </c>
      <c r="E30" s="78"/>
      <c r="F30" s="78">
        <f>'[1]Uptodate'!$K$24</f>
        <v>103140.4</v>
      </c>
      <c r="G30" s="80">
        <f>'[1]Uptodate'!$M$24</f>
        <v>127.2910905910778</v>
      </c>
      <c r="H30" s="81"/>
      <c r="I30" s="77"/>
    </row>
    <row r="31" spans="1:9" ht="15" customHeight="1">
      <c r="A31" s="77" t="str">
        <f>'[1]Uptodate'!$A$25</f>
        <v>NAHEED</v>
      </c>
      <c r="B31" s="77"/>
      <c r="C31" s="78">
        <f>'[1]Uptodate'!$E$25</f>
        <v>15359.4</v>
      </c>
      <c r="D31" s="79">
        <f>'[1]Uptodate'!$G$25</f>
        <v>110.32262979022617</v>
      </c>
      <c r="E31" s="78"/>
      <c r="F31" s="78">
        <f>'[1]Uptodate'!$K$25</f>
        <v>71309.8</v>
      </c>
      <c r="G31" s="80">
        <f>'[1]Uptodate'!$M$25</f>
        <v>109.98279899817416</v>
      </c>
      <c r="H31" s="81"/>
      <c r="I31" s="77"/>
    </row>
    <row r="32" spans="1:9" ht="15" customHeight="1">
      <c r="A32" s="77" t="str">
        <f>'[1]Uptodate'!$A$26</f>
        <v>N.B.C.T.I.</v>
      </c>
      <c r="B32" s="77"/>
      <c r="C32" s="78">
        <f>'[1]Uptodate'!$E$26</f>
        <v>26075.5</v>
      </c>
      <c r="D32" s="79">
        <f>'[1]Uptodate'!$G$26</f>
        <v>107.62096604091964</v>
      </c>
      <c r="E32" s="78"/>
      <c r="F32" s="78">
        <f>'[1]Uptodate'!$K$26</f>
        <v>51394.899999999994</v>
      </c>
      <c r="G32" s="80">
        <f>'[1]Uptodate'!$M$26</f>
        <v>119.41043566579566</v>
      </c>
      <c r="H32" s="81"/>
      <c r="I32" s="77"/>
    </row>
    <row r="33" spans="1:9" ht="15" customHeight="1">
      <c r="A33" s="77" t="str">
        <f>'[1]Uptodate'!$A$27</f>
        <v>PATRAKHOLA</v>
      </c>
      <c r="B33" s="77"/>
      <c r="C33" s="78">
        <f>'[1]Uptodate'!$E$27</f>
        <v>4937.9</v>
      </c>
      <c r="D33" s="79">
        <f>'[1]Uptodate'!$G$27</f>
        <v>129.55709917171268</v>
      </c>
      <c r="E33" s="78"/>
      <c r="F33" s="78">
        <f>'[1]Uptodate'!$K$27</f>
        <v>212188.50000000006</v>
      </c>
      <c r="G33" s="80">
        <f>'[1]Uptodate'!$M$27</f>
        <v>151.51757281850806</v>
      </c>
      <c r="H33" s="81"/>
      <c r="I33" s="77"/>
    </row>
    <row r="34" spans="1:9" ht="15" customHeight="1">
      <c r="A34" s="77" t="str">
        <f>'[1]Uptodate'!$A$28</f>
        <v>PATRAKHOLA A/C KURMAH</v>
      </c>
      <c r="B34" s="77"/>
      <c r="C34" s="78">
        <f>'[1]Uptodate'!$E$28</f>
        <v>0</v>
      </c>
      <c r="D34" s="79">
        <f>'[1]Uptodate'!$G$28</f>
        <v>0</v>
      </c>
      <c r="E34" s="78"/>
      <c r="F34" s="78">
        <f>'[1]Uptodate'!$K$28</f>
        <v>47928</v>
      </c>
      <c r="G34" s="80">
        <f>'[1]Uptodate'!$M$28</f>
        <v>133.79554748789852</v>
      </c>
      <c r="H34" s="81"/>
      <c r="I34" s="77"/>
    </row>
    <row r="35" spans="1:9" ht="15" customHeight="1">
      <c r="A35" s="77" t="str">
        <f>'[1]Uptodate'!$A$29</f>
        <v>PATRAKHOLA A/C MADABPORE</v>
      </c>
      <c r="B35" s="77"/>
      <c r="C35" s="78">
        <f>'[1]Uptodate'!$E$29</f>
        <v>0</v>
      </c>
      <c r="D35" s="79">
        <f>'[1]Uptodate'!$G$29</f>
        <v>0</v>
      </c>
      <c r="E35" s="78"/>
      <c r="F35" s="78">
        <f>'[1]Uptodate'!$K$29</f>
        <v>18325</v>
      </c>
      <c r="G35" s="80">
        <f>'[1]Uptodate'!$M$29</f>
        <v>136.15627830832196</v>
      </c>
      <c r="H35" s="81"/>
      <c r="I35" s="77"/>
    </row>
    <row r="36" spans="1:9" ht="15" customHeight="1">
      <c r="A36" s="77" t="str">
        <f>'[1]Uptodate'!$A$30</f>
        <v>PREMNAGAR A/C BEJOYA</v>
      </c>
      <c r="B36" s="77"/>
      <c r="C36" s="78">
        <f>'[1]Uptodate'!$E$30</f>
        <v>2194</v>
      </c>
      <c r="D36" s="79">
        <f>'[1]Uptodate'!$G$30</f>
        <v>107.25</v>
      </c>
      <c r="E36" s="78"/>
      <c r="F36" s="78">
        <f>'[1]Uptodate'!$K$30</f>
        <v>10970</v>
      </c>
      <c r="G36" s="80">
        <f>'[1]Uptodate'!$M$30</f>
        <v>99.95</v>
      </c>
      <c r="H36" s="81"/>
      <c r="I36" s="77"/>
    </row>
    <row r="37" spans="1:9" ht="15" customHeight="1">
      <c r="A37" s="77" t="str">
        <f>'[1]Uptodate'!$A$31</f>
        <v>POPULAR TEA FACTORY</v>
      </c>
      <c r="B37" s="77"/>
      <c r="C37" s="78">
        <f>'[1]Uptodate'!$E$31</f>
        <v>0</v>
      </c>
      <c r="D37" s="79">
        <f>'[1]Uptodate'!$G$31</f>
        <v>0</v>
      </c>
      <c r="E37" s="78"/>
      <c r="F37" s="78">
        <f>'[1]Uptodate'!$K$31</f>
        <v>43895.4</v>
      </c>
      <c r="G37" s="80">
        <f>'[1]Uptodate'!$M$31</f>
        <v>123.97285592567788</v>
      </c>
      <c r="H37" s="81"/>
      <c r="I37" s="77"/>
    </row>
    <row r="38" spans="1:9" ht="15" customHeight="1">
      <c r="A38" s="77" t="str">
        <f>'[1]Uptodate'!$A$32</f>
        <v>RAJNAGAR</v>
      </c>
      <c r="B38" s="77"/>
      <c r="C38" s="78">
        <f>'[1]Uptodate'!$E$32</f>
        <v>9603.6</v>
      </c>
      <c r="D38" s="79">
        <f>'[1]Uptodate'!$G$32</f>
        <v>131.5104023491191</v>
      </c>
      <c r="E38" s="78"/>
      <c r="F38" s="78">
        <f>'[1]Uptodate'!$K$32</f>
        <v>567531.6000000001</v>
      </c>
      <c r="G38" s="80">
        <f>'[1]Uptodate'!$M$32</f>
        <v>174.0651049210299</v>
      </c>
      <c r="H38" s="81"/>
      <c r="I38" s="77"/>
    </row>
    <row r="39" spans="1:9" ht="15" customHeight="1">
      <c r="A39" s="77" t="str">
        <f>'[1]Uptodate'!$A$33</f>
        <v>RAMGARH</v>
      </c>
      <c r="B39" s="77"/>
      <c r="C39" s="78">
        <f>'[1]Uptodate'!$E$33</f>
        <v>11532.9</v>
      </c>
      <c r="D39" s="79">
        <f>'[1]Uptodate'!$G$33</f>
        <v>156.19266619844097</v>
      </c>
      <c r="E39" s="78"/>
      <c r="F39" s="78">
        <f>'[1]Uptodate'!$K$33</f>
        <v>174653.89999999997</v>
      </c>
      <c r="G39" s="80">
        <f>'[1]Uptodate'!$M$33</f>
        <v>176.33985671090088</v>
      </c>
      <c r="H39" s="81"/>
      <c r="I39" s="77"/>
    </row>
    <row r="40" spans="1:9" ht="15" customHeight="1">
      <c r="A40" s="77" t="str">
        <f>'[1]Uptodate'!$A$34</f>
        <v>SAZEDA RAFIQUE TEA FACTORY</v>
      </c>
      <c r="B40" s="77"/>
      <c r="C40" s="78">
        <f>'[1]Uptodate'!$E$34</f>
        <v>5487.5</v>
      </c>
      <c r="D40" s="79">
        <f>'[1]Uptodate'!$G$34</f>
        <v>140.100993166287</v>
      </c>
      <c r="E40" s="78"/>
      <c r="F40" s="78">
        <f>'[1]Uptodate'!$K$34</f>
        <v>80095.7</v>
      </c>
      <c r="G40" s="80">
        <f>'[1]Uptodate'!$M$34</f>
        <v>119.79692043393091</v>
      </c>
      <c r="H40" s="81"/>
      <c r="I40" s="77"/>
    </row>
    <row r="41" spans="1:9" ht="15" customHeight="1">
      <c r="A41" s="77" t="str">
        <f>'[1]Uptodate'!$A$35</f>
        <v>SRIGOBINDPUR</v>
      </c>
      <c r="B41" s="77"/>
      <c r="C41" s="78">
        <f>'[1]Uptodate'!$E$35</f>
        <v>0</v>
      </c>
      <c r="D41" s="79">
        <f>'[1]Uptodate'!$G$35</f>
        <v>0</v>
      </c>
      <c r="E41" s="78"/>
      <c r="F41" s="78">
        <f>'[1]Uptodate'!$K$35</f>
        <v>53402.600000000006</v>
      </c>
      <c r="G41" s="80">
        <f>'[1]Uptodate'!$M$35</f>
        <v>196.83068614636738</v>
      </c>
      <c r="H41" s="81"/>
      <c r="I41" s="77"/>
    </row>
    <row r="42" spans="1:9" ht="15" customHeight="1">
      <c r="A42" s="77" t="str">
        <f>'[1]Uptodate'!$A$36</f>
        <v>SURMA</v>
      </c>
      <c r="B42" s="77"/>
      <c r="C42" s="83">
        <f>'[1]Uptodate'!$E$36</f>
        <v>47263.4</v>
      </c>
      <c r="D42" s="84">
        <f>'[1]Uptodate'!$G$36</f>
        <v>177.16175941637715</v>
      </c>
      <c r="E42" s="78"/>
      <c r="F42" s="83">
        <f>'[1]Uptodate'!$K$36</f>
        <v>992555.9</v>
      </c>
      <c r="G42" s="85">
        <f>'[1]Uptodate'!$M$36</f>
        <v>190.28307745689688</v>
      </c>
      <c r="H42" s="81"/>
      <c r="I42" s="77"/>
    </row>
    <row r="43" spans="1:9" ht="15" customHeight="1">
      <c r="A43" s="77" t="str">
        <f>'[1]Uptodate'!$A$37</f>
        <v>TOTAL:</v>
      </c>
      <c r="B43" s="77"/>
      <c r="C43" s="83">
        <f>'[1]Uptodate'!$E$37</f>
        <v>219840.09999999998</v>
      </c>
      <c r="D43" s="84">
        <f>'[1]Uptodate'!$G$37</f>
        <v>166.47673559100454</v>
      </c>
      <c r="E43" s="78"/>
      <c r="F43" s="83">
        <f>'[1]Uptodate'!$K$37</f>
        <v>5602247.199999999</v>
      </c>
      <c r="G43" s="85">
        <f>'[1]Uptodate'!$M$37</f>
        <v>190.04295970731175</v>
      </c>
      <c r="H43" s="81"/>
      <c r="I43" s="77"/>
    </row>
    <row r="44" spans="1:9" ht="15" customHeight="1">
      <c r="A44" s="96"/>
      <c r="B44" s="77"/>
      <c r="C44" s="78">
        <f>SUM(C10:C42)-C43</f>
        <v>0</v>
      </c>
      <c r="D44" s="79"/>
      <c r="E44" s="78"/>
      <c r="F44" s="78">
        <f>SUM(F10:F42)-F43</f>
        <v>0</v>
      </c>
      <c r="G44" s="80"/>
      <c r="H44" s="81"/>
      <c r="I44" s="77"/>
    </row>
    <row r="45" spans="1:9" ht="15" customHeight="1">
      <c r="A45" s="96" t="str">
        <f>'[1]Uptodate'!$A$38</f>
        <v>Old Season: 2018-2019</v>
      </c>
      <c r="B45" s="77"/>
      <c r="C45" s="78"/>
      <c r="D45" s="79"/>
      <c r="E45" s="78"/>
      <c r="F45" s="78"/>
      <c r="G45" s="80"/>
      <c r="H45" s="81"/>
      <c r="I45" s="77"/>
    </row>
    <row r="46" spans="1:9" ht="15" customHeight="1">
      <c r="A46" s="77" t="str">
        <f>'[1]Uptodate'!$A$39</f>
        <v>KURMAH</v>
      </c>
      <c r="B46" s="77"/>
      <c r="C46" s="78">
        <f>'[1]Uptodate'!$E$39</f>
        <v>549.2</v>
      </c>
      <c r="D46" s="79">
        <f>'[1]Uptodate'!$G$39</f>
        <v>119.99999999999999</v>
      </c>
      <c r="E46" s="78"/>
      <c r="F46" s="78">
        <f>'[1]Uptodate'!$K$39</f>
        <v>549.2</v>
      </c>
      <c r="G46" s="80">
        <f>'[1]Uptodate'!$M$39</f>
        <v>119.99999999999999</v>
      </c>
      <c r="H46" s="81"/>
      <c r="I46" s="77"/>
    </row>
    <row r="47" spans="1:9" ht="15" customHeight="1">
      <c r="A47" s="77" t="str">
        <f>'[1]Uptodate'!$A$40</f>
        <v>N.B.C.T.I.</v>
      </c>
      <c r="B47" s="77"/>
      <c r="C47" s="83">
        <f>'[1]Uptodate'!$E$40</f>
        <v>0</v>
      </c>
      <c r="D47" s="84">
        <f>'[1]Uptodate'!$G$40</f>
        <v>0</v>
      </c>
      <c r="E47" s="78"/>
      <c r="F47" s="83">
        <f>'[1]Uptodate'!$K$40</f>
        <v>22773.1</v>
      </c>
      <c r="G47" s="85">
        <f>'[1]Uptodate'!$M$40</f>
        <v>71.44512604783715</v>
      </c>
      <c r="H47" s="81"/>
      <c r="I47" s="77"/>
    </row>
    <row r="48" spans="1:9" ht="15" customHeight="1">
      <c r="A48" s="77" t="str">
        <f>'[1]Uptodate'!$A$41</f>
        <v>TOTAL:</v>
      </c>
      <c r="B48" s="77"/>
      <c r="C48" s="83">
        <f>'[1]Uptodate'!$E$41</f>
        <v>549.2</v>
      </c>
      <c r="D48" s="84">
        <f>'[1]Uptodate'!$G$41</f>
        <v>119.99999999999999</v>
      </c>
      <c r="E48" s="78"/>
      <c r="F48" s="83">
        <f>'[1]Uptodate'!$K$41</f>
        <v>23322.3</v>
      </c>
      <c r="G48" s="85">
        <f>'[1]Uptodate'!$M$41</f>
        <v>72.58850970959125</v>
      </c>
      <c r="H48" s="81"/>
      <c r="I48" s="77"/>
    </row>
    <row r="49" spans="1:9" ht="15" customHeight="1">
      <c r="A49" s="77" t="str">
        <f>'[1]Uptodate'!$A$42</f>
        <v>GRAND TOTAL:</v>
      </c>
      <c r="B49" s="77"/>
      <c r="C49" s="83">
        <f>'[1]Uptodate'!$E$42</f>
        <v>220389.3</v>
      </c>
      <c r="D49" s="84">
        <f>'[1]Uptodate'!$G$42</f>
        <v>166.36091770335491</v>
      </c>
      <c r="E49" s="78"/>
      <c r="F49" s="83">
        <f>'[1]Uptodate'!$K$42</f>
        <v>5625569.499999999</v>
      </c>
      <c r="G49" s="85">
        <f>'[1]Uptodate'!$M$42</f>
        <v>189.55602093263627</v>
      </c>
      <c r="H49" s="81"/>
      <c r="I49" s="77"/>
    </row>
    <row r="50" spans="1:9" ht="15" customHeight="1">
      <c r="A50" s="77"/>
      <c r="B50" s="77"/>
      <c r="C50" s="78">
        <f>(C43+C48)-C49</f>
        <v>0</v>
      </c>
      <c r="D50" s="79"/>
      <c r="E50" s="78"/>
      <c r="F50" s="78">
        <f>(F43+F48)-F49</f>
        <v>0</v>
      </c>
      <c r="G50" s="85"/>
      <c r="H50" s="81"/>
      <c r="I50" s="77"/>
    </row>
    <row r="51" spans="1:9" ht="15" customHeight="1">
      <c r="A51" s="77"/>
      <c r="B51" s="77"/>
      <c r="C51" s="83" t="str">
        <f>'[1]Upto for printing'!$C$4:$D$4</f>
        <v>Sale No. 35</v>
      </c>
      <c r="D51" s="79"/>
      <c r="E51" s="78"/>
      <c r="F51" s="78"/>
      <c r="G51" s="86" t="str">
        <f>'[1]Upto for printing'!$E$4:$E$4</f>
        <v>Upto Sale No. 35</v>
      </c>
      <c r="H51" s="81"/>
      <c r="I51" s="77"/>
    </row>
    <row r="52" spans="1:9" ht="15" customHeight="1">
      <c r="A52" s="31" t="str">
        <f>'[1]Uptodate'!$A$45</f>
        <v>Buyers Purchase Analysis</v>
      </c>
      <c r="B52" s="87" t="s">
        <v>29</v>
      </c>
      <c r="C52" s="88" t="s">
        <v>7</v>
      </c>
      <c r="D52" s="89" t="s">
        <v>89</v>
      </c>
      <c r="E52" s="78"/>
      <c r="F52" s="87" t="s">
        <v>29</v>
      </c>
      <c r="G52" s="88" t="s">
        <v>7</v>
      </c>
      <c r="H52" s="90" t="s">
        <v>89</v>
      </c>
      <c r="I52" s="30" t="s">
        <v>15</v>
      </c>
    </row>
    <row r="53" spans="1:9" ht="15" customHeight="1">
      <c r="A53" s="29" t="str">
        <f>'[1]Uptodate'!$A$46</f>
        <v>EXPORT:</v>
      </c>
      <c r="B53" s="91">
        <f>'[1]Uptodate'!$D$46</f>
        <v>10</v>
      </c>
      <c r="C53" s="56">
        <f>'[1]Uptodate'!$E$46</f>
        <v>548.5</v>
      </c>
      <c r="D53" s="92">
        <f>'[1]Uptodate'!$G$46</f>
        <v>100</v>
      </c>
      <c r="E53" s="56"/>
      <c r="F53" s="91">
        <f>'[1]Uptodate'!$I$46</f>
        <v>360</v>
      </c>
      <c r="G53" s="56">
        <f>'[1]Uptodate'!$J$46</f>
        <v>19703.800000000003</v>
      </c>
      <c r="H53" s="92">
        <f>'[1]Uptodate'!$L$46</f>
        <v>99.72422578385894</v>
      </c>
      <c r="I53" s="93">
        <f>'[1]Uptodate'!$H$46</f>
        <v>0.0035025431647409213</v>
      </c>
    </row>
    <row r="54" spans="1:9" ht="15" customHeight="1">
      <c r="A54" s="29" t="str">
        <f>'[1]Uptodate'!$A$47</f>
        <v>INTERNAL :</v>
      </c>
      <c r="B54" s="94">
        <f>'[1]Uptodate'!$D$47</f>
        <v>4006</v>
      </c>
      <c r="C54" s="95">
        <f>'[1]Uptodate'!$E$47</f>
        <v>219840.8</v>
      </c>
      <c r="D54" s="97">
        <f>'[1]Uptodate'!$G$47</f>
        <v>166.52648734902715</v>
      </c>
      <c r="E54" s="95"/>
      <c r="F54" s="94">
        <f>'[1]Uptodate'!$I$47</f>
        <v>102196</v>
      </c>
      <c r="G54" s="95">
        <f>'[1]Uptodate'!$J$47</f>
        <v>5605865.7</v>
      </c>
      <c r="H54" s="97">
        <f>'[1]Uptodate'!$L$47</f>
        <v>189.87176658548918</v>
      </c>
      <c r="I54" s="98">
        <f>'[1]Uptodate'!$H$47</f>
        <v>0.9964974568352591</v>
      </c>
    </row>
    <row r="55" spans="1:9" ht="15" customHeight="1">
      <c r="A55" s="29" t="str">
        <f>'[1]Uptodate'!$A$48</f>
        <v>TOTAL :</v>
      </c>
      <c r="B55" s="94">
        <f>'[1]Uptodate'!$D$48</f>
        <v>4016</v>
      </c>
      <c r="C55" s="95">
        <f>'[1]Uptodate'!$E$48</f>
        <v>220389.3</v>
      </c>
      <c r="D55" s="97">
        <f>'[1]Uptodate'!$G$48</f>
        <v>166.36091770335494</v>
      </c>
      <c r="E55" s="95"/>
      <c r="F55" s="94">
        <f>'[1]Uptodate'!$I$48</f>
        <v>102556</v>
      </c>
      <c r="G55" s="95">
        <f>'[1]Uptodate'!$J$48</f>
        <v>5625569.5</v>
      </c>
      <c r="H55" s="97">
        <f>'[1]Uptodate'!$L$48</f>
        <v>189.55602093263624</v>
      </c>
      <c r="I55" s="98">
        <f>'[1]Uptodate'!$H$48</f>
        <v>1</v>
      </c>
    </row>
    <row r="56" spans="1:9" ht="15" customHeight="1">
      <c r="A56" s="40"/>
      <c r="B56" s="34"/>
      <c r="C56" s="37"/>
      <c r="D56" s="29" t="s">
        <v>125</v>
      </c>
      <c r="E56" s="35"/>
      <c r="F56" s="35"/>
      <c r="G56" s="41"/>
      <c r="H56" s="34"/>
      <c r="I56" s="34"/>
    </row>
    <row r="57" spans="1:9" ht="15" customHeight="1">
      <c r="A57" s="39"/>
      <c r="B57" s="42"/>
      <c r="C57" s="43"/>
      <c r="D57" s="44"/>
      <c r="E57" s="35"/>
      <c r="F57" s="42"/>
      <c r="G57" s="43"/>
      <c r="H57" s="45"/>
      <c r="I57" s="34"/>
    </row>
    <row r="58" spans="1:9" ht="15" customHeight="1">
      <c r="A58" s="34"/>
      <c r="B58" s="46"/>
      <c r="C58" s="35"/>
      <c r="D58" s="36"/>
      <c r="E58" s="47"/>
      <c r="F58" s="47"/>
      <c r="G58" s="48"/>
      <c r="H58" s="49"/>
      <c r="I58" s="50"/>
    </row>
    <row r="59" spans="1:9" ht="15" customHeight="1">
      <c r="A59" s="34"/>
      <c r="B59" s="51"/>
      <c r="C59" s="37"/>
      <c r="D59" s="38"/>
      <c r="E59" s="47"/>
      <c r="F59" s="52"/>
      <c r="G59" s="53"/>
      <c r="H59" s="54"/>
      <c r="I59" s="55"/>
    </row>
    <row r="60" spans="1:9" ht="15" customHeight="1">
      <c r="A60" s="34"/>
      <c r="B60" s="51"/>
      <c r="C60" s="37"/>
      <c r="D60" s="38"/>
      <c r="E60" s="47"/>
      <c r="F60" s="52"/>
      <c r="G60" s="53"/>
      <c r="H60" s="54"/>
      <c r="I60" s="55"/>
    </row>
    <row r="61" spans="1:9" ht="15" customHeight="1">
      <c r="A61" s="29"/>
      <c r="B61" s="29"/>
      <c r="C61" s="56"/>
      <c r="D61" s="36"/>
      <c r="E61" s="56"/>
      <c r="F61" s="57"/>
      <c r="G61" s="29"/>
      <c r="H61" s="29"/>
      <c r="I61" s="29"/>
    </row>
    <row r="62" spans="1:9" ht="15" customHeight="1">
      <c r="A62" s="58"/>
      <c r="B62" s="59"/>
      <c r="C62" s="59"/>
      <c r="D62" s="33"/>
      <c r="E62" s="48"/>
      <c r="F62" s="59"/>
      <c r="G62" s="59"/>
      <c r="H62" s="33"/>
      <c r="I62" s="29"/>
    </row>
    <row r="63" spans="1:9" ht="15" customHeight="1">
      <c r="A63" s="61"/>
      <c r="B63" s="62"/>
      <c r="C63" s="62"/>
      <c r="D63" s="32"/>
      <c r="E63" s="62"/>
      <c r="F63" s="63"/>
      <c r="G63" s="63"/>
      <c r="H63" s="42"/>
      <c r="I63" s="29"/>
    </row>
    <row r="64" spans="1:9" ht="15" customHeight="1">
      <c r="A64" s="64"/>
      <c r="B64" s="65"/>
      <c r="C64" s="65"/>
      <c r="D64" s="33"/>
      <c r="E64" s="47"/>
      <c r="F64" s="47"/>
      <c r="G64" s="66"/>
      <c r="H64" s="49"/>
      <c r="I64" s="29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 customHeight="1">
      <c r="A1" s="1" t="s">
        <v>84</v>
      </c>
      <c r="B1" s="2"/>
      <c r="C1" s="2"/>
      <c r="D1" s="2"/>
      <c r="E1" s="2"/>
      <c r="F1" s="2"/>
    </row>
    <row r="2" spans="1:6" ht="16.5" customHeight="1">
      <c r="A2" s="3" t="s">
        <v>145</v>
      </c>
      <c r="B2" s="2"/>
      <c r="C2" s="2"/>
      <c r="D2" s="2"/>
      <c r="E2" s="2"/>
      <c r="F2" s="2"/>
    </row>
    <row r="3" spans="1:6" ht="16.5" customHeight="1">
      <c r="A3" s="3"/>
      <c r="B3" s="2"/>
      <c r="C3" s="2"/>
      <c r="D3" s="2"/>
      <c r="E3" s="2"/>
      <c r="F3" s="2"/>
    </row>
    <row r="4" spans="1:6" ht="16.5" customHeight="1">
      <c r="A4" s="104" t="s">
        <v>0</v>
      </c>
      <c r="B4" s="104"/>
      <c r="C4" s="2"/>
      <c r="D4" s="2"/>
      <c r="E4" s="2"/>
      <c r="F4" s="2"/>
    </row>
    <row r="5" spans="1:6" ht="16.5" customHeight="1">
      <c r="A5" s="104" t="s">
        <v>1</v>
      </c>
      <c r="B5" s="104"/>
      <c r="C5" s="104"/>
      <c r="D5" s="5"/>
      <c r="E5" s="2"/>
      <c r="F5" s="2"/>
    </row>
    <row r="6" spans="1:6" ht="16.5" customHeight="1">
      <c r="A6" s="104" t="s">
        <v>2</v>
      </c>
      <c r="B6" s="104"/>
      <c r="C6" s="104"/>
      <c r="D6" s="6"/>
      <c r="E6" s="7"/>
      <c r="F6" s="2"/>
    </row>
    <row r="7" spans="1:6" ht="16.5" customHeight="1">
      <c r="A7" s="7" t="s">
        <v>3</v>
      </c>
      <c r="B7" s="2"/>
      <c r="C7" s="2"/>
      <c r="D7" s="2"/>
      <c r="E7" s="2"/>
      <c r="F7" s="2"/>
    </row>
    <row r="8" spans="1:6" ht="16.5" customHeight="1">
      <c r="A8" s="4"/>
      <c r="B8" s="2"/>
      <c r="C8" s="8" t="s">
        <v>146</v>
      </c>
      <c r="D8" s="4"/>
      <c r="E8" s="4"/>
      <c r="F8" s="4"/>
    </row>
    <row r="9" spans="1:6" ht="16.5" customHeight="1">
      <c r="A9" s="2" t="s">
        <v>4</v>
      </c>
      <c r="B9" s="2"/>
      <c r="C9" s="2"/>
      <c r="D9" s="2"/>
      <c r="E9" s="2"/>
      <c r="F9" s="2"/>
    </row>
    <row r="10" spans="1:6" ht="16.5" customHeight="1">
      <c r="A10" s="4" t="s">
        <v>5</v>
      </c>
      <c r="B10" s="4"/>
      <c r="C10" s="4"/>
      <c r="D10" s="4"/>
      <c r="E10" s="4"/>
      <c r="F10" s="4"/>
    </row>
    <row r="11" spans="1:6" ht="16.5" customHeight="1">
      <c r="A11" s="7" t="s">
        <v>85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6.5" customHeight="1">
      <c r="A12" s="2" t="s">
        <v>10</v>
      </c>
      <c r="B12" s="10" t="s">
        <v>11</v>
      </c>
      <c r="C12" s="11">
        <v>3353</v>
      </c>
      <c r="D12" s="12">
        <v>184014</v>
      </c>
      <c r="E12" s="13">
        <v>30273201</v>
      </c>
      <c r="F12" s="14">
        <f>E12/D12</f>
        <v>164.5157488017216</v>
      </c>
    </row>
    <row r="13" spans="1:6" ht="16.5" customHeight="1">
      <c r="A13" s="2" t="s">
        <v>12</v>
      </c>
      <c r="B13" s="10" t="s">
        <v>11</v>
      </c>
      <c r="C13" s="15">
        <v>653</v>
      </c>
      <c r="D13" s="16">
        <v>35826.1</v>
      </c>
      <c r="E13" s="17">
        <v>6325061.2</v>
      </c>
      <c r="F13" s="14">
        <f>E13/D13</f>
        <v>176.54897407197546</v>
      </c>
    </row>
    <row r="14" spans="1:6" ht="16.5" customHeight="1">
      <c r="A14" s="2" t="s">
        <v>13</v>
      </c>
      <c r="B14" s="10"/>
      <c r="C14" s="60">
        <f>C12+C13</f>
        <v>4006</v>
      </c>
      <c r="D14" s="18">
        <f>D12+D13</f>
        <v>219840.1</v>
      </c>
      <c r="E14" s="19">
        <f>E12+E13</f>
        <v>36598262.2</v>
      </c>
      <c r="F14" s="20">
        <f>E14/D14</f>
        <v>166.47673559100457</v>
      </c>
    </row>
    <row r="15" spans="1:6" ht="16.5" customHeight="1">
      <c r="A15" s="2"/>
      <c r="B15" s="10"/>
      <c r="C15" s="106"/>
      <c r="D15" s="107"/>
      <c r="E15" s="109"/>
      <c r="F15" s="21"/>
    </row>
    <row r="16" spans="1:6" ht="16.5" customHeight="1">
      <c r="A16" s="7" t="s">
        <v>147</v>
      </c>
      <c r="B16" s="9"/>
      <c r="C16" s="9" t="s">
        <v>6</v>
      </c>
      <c r="D16" s="9" t="s">
        <v>7</v>
      </c>
      <c r="E16" s="9" t="s">
        <v>8</v>
      </c>
      <c r="F16" s="9" t="s">
        <v>9</v>
      </c>
    </row>
    <row r="17" spans="1:6" ht="16.5" customHeight="1">
      <c r="A17" s="2" t="s">
        <v>10</v>
      </c>
      <c r="B17" s="10" t="s">
        <v>11</v>
      </c>
      <c r="C17" s="11">
        <v>10</v>
      </c>
      <c r="D17" s="12">
        <v>549.2</v>
      </c>
      <c r="E17" s="13">
        <v>65904</v>
      </c>
      <c r="F17" s="14">
        <f>E17/D17</f>
        <v>119.99999999999999</v>
      </c>
    </row>
    <row r="18" spans="1:6" ht="16.5" customHeight="1">
      <c r="A18" s="2" t="s">
        <v>12</v>
      </c>
      <c r="B18" s="10" t="s">
        <v>11</v>
      </c>
      <c r="C18" s="15">
        <v>0</v>
      </c>
      <c r="D18" s="16">
        <v>0</v>
      </c>
      <c r="E18" s="17">
        <v>0</v>
      </c>
      <c r="F18" s="14"/>
    </row>
    <row r="19" spans="1:6" ht="16.5" customHeight="1">
      <c r="A19" s="2" t="s">
        <v>13</v>
      </c>
      <c r="B19" s="10"/>
      <c r="C19" s="60">
        <f>C17+C18</f>
        <v>10</v>
      </c>
      <c r="D19" s="18">
        <f>D17+D18</f>
        <v>549.2</v>
      </c>
      <c r="E19" s="19">
        <f>E17+E18</f>
        <v>65904</v>
      </c>
      <c r="F19" s="20">
        <f>E19/D19</f>
        <v>119.99999999999999</v>
      </c>
    </row>
    <row r="20" spans="1:6" ht="16.5" customHeight="1">
      <c r="A20" s="2" t="s">
        <v>129</v>
      </c>
      <c r="B20" s="10"/>
      <c r="C20" s="60">
        <f>C19+C14</f>
        <v>4016</v>
      </c>
      <c r="D20" s="18">
        <f>D19+D14</f>
        <v>220389.30000000002</v>
      </c>
      <c r="E20" s="105">
        <f>E19+E14</f>
        <v>36664166.2</v>
      </c>
      <c r="F20" s="20">
        <f>E20/D20</f>
        <v>166.36091770335491</v>
      </c>
    </row>
    <row r="21" spans="1:6" ht="16.5" customHeight="1">
      <c r="A21" s="2"/>
      <c r="B21" s="10"/>
      <c r="C21" s="106"/>
      <c r="D21" s="107"/>
      <c r="E21" s="108"/>
      <c r="F21" s="21"/>
    </row>
    <row r="22" spans="1:6" ht="16.5" customHeight="1">
      <c r="A22" s="7" t="s">
        <v>14</v>
      </c>
      <c r="B22" s="2"/>
      <c r="C22" s="9" t="s">
        <v>6</v>
      </c>
      <c r="D22" s="9" t="s">
        <v>7</v>
      </c>
      <c r="E22" s="22" t="s">
        <v>9</v>
      </c>
      <c r="F22" s="22" t="s">
        <v>15</v>
      </c>
    </row>
    <row r="23" spans="1:6" ht="16.5" customHeight="1">
      <c r="A23" s="5" t="s">
        <v>16</v>
      </c>
      <c r="B23" s="2"/>
      <c r="C23" s="23">
        <f>'[1]Uptodate'!$D$46</f>
        <v>10</v>
      </c>
      <c r="D23" s="24">
        <f>'[1]Uptodate'!$E$46</f>
        <v>548.5</v>
      </c>
      <c r="E23" s="99">
        <f>'[1]Uptodate'!$G46</f>
        <v>100</v>
      </c>
      <c r="F23" s="102">
        <f>'[1]Uptodate'!$C$46</f>
        <v>0.0024887778127159533</v>
      </c>
    </row>
    <row r="24" spans="1:6" ht="16.5" customHeight="1">
      <c r="A24" s="5" t="s">
        <v>17</v>
      </c>
      <c r="B24" s="2"/>
      <c r="C24" s="67">
        <f>'[1]Uptodate'!$D$47</f>
        <v>4006</v>
      </c>
      <c r="D24" s="68">
        <f>'[1]Uptodate'!$E$47</f>
        <v>219840.8</v>
      </c>
      <c r="E24" s="100">
        <f>'[1]Uptodate'!$G47</f>
        <v>166.52648734902715</v>
      </c>
      <c r="F24" s="101">
        <f>'[1]Uptodate'!$C$47</f>
        <v>0.997511222187284</v>
      </c>
    </row>
    <row r="25" spans="1:6" ht="16.5" customHeight="1">
      <c r="A25" s="5" t="s">
        <v>18</v>
      </c>
      <c r="B25" s="2"/>
      <c r="C25" s="67">
        <f>'[1]Uptodate'!$D$48</f>
        <v>4016</v>
      </c>
      <c r="D25" s="68">
        <f>'[1]Uptodate'!$E$48</f>
        <v>220389.3</v>
      </c>
      <c r="E25" s="100">
        <f>'[1]Uptodate'!$G$48</f>
        <v>166.36091770335494</v>
      </c>
      <c r="F25" s="101">
        <f>'[1]Uptodate'!$C$48</f>
        <v>1</v>
      </c>
    </row>
    <row r="26" spans="1:6" ht="16.5" customHeight="1">
      <c r="A26" s="5"/>
      <c r="B26" s="2"/>
      <c r="C26" s="67"/>
      <c r="D26" s="68"/>
      <c r="E26" s="100"/>
      <c r="F26" s="101"/>
    </row>
    <row r="27" spans="1:6" ht="16.5" customHeight="1">
      <c r="A27" s="2" t="s">
        <v>19</v>
      </c>
      <c r="B27" s="2"/>
      <c r="C27" s="2"/>
      <c r="D27" s="2"/>
      <c r="E27" s="2"/>
      <c r="F27" s="25"/>
    </row>
    <row r="28" spans="1:6" ht="16.5" customHeight="1">
      <c r="A28" s="2"/>
      <c r="B28" s="2"/>
      <c r="C28" s="2"/>
      <c r="D28" s="2"/>
      <c r="E28" s="2" t="s">
        <v>20</v>
      </c>
      <c r="F28" s="2"/>
    </row>
    <row r="29" spans="1:6" ht="16.5" customHeight="1">
      <c r="A29" s="2" t="s">
        <v>21</v>
      </c>
      <c r="B29" s="2"/>
      <c r="C29" s="2"/>
      <c r="D29" s="2" t="s">
        <v>22</v>
      </c>
      <c r="E29" s="2"/>
      <c r="F29" s="2"/>
    </row>
    <row r="30" spans="1:6" ht="16.5" customHeight="1">
      <c r="A30" s="2" t="s">
        <v>23</v>
      </c>
      <c r="B30" s="2"/>
      <c r="C30" s="2"/>
      <c r="D30" s="2"/>
      <c r="E30" s="2"/>
      <c r="F30" s="2"/>
    </row>
    <row r="31" spans="1:6" ht="16.5" customHeight="1">
      <c r="A31" s="2" t="s">
        <v>24</v>
      </c>
      <c r="B31" s="2"/>
      <c r="C31" s="2"/>
      <c r="D31" s="2"/>
      <c r="E31" s="2"/>
      <c r="F31" s="2"/>
    </row>
    <row r="32" spans="1:6" ht="16.5" customHeight="1">
      <c r="A32" s="2" t="s">
        <v>25</v>
      </c>
      <c r="B32" s="2"/>
      <c r="C32" s="2"/>
      <c r="D32" s="2"/>
      <c r="E32" s="2"/>
      <c r="F32" s="2"/>
    </row>
    <row r="33" spans="1:6" ht="16.5" customHeight="1">
      <c r="A33" s="2" t="s">
        <v>148</v>
      </c>
      <c r="B33" s="2"/>
      <c r="C33" s="2"/>
      <c r="D33" s="2"/>
      <c r="E33" s="2"/>
      <c r="F33" s="2"/>
    </row>
    <row r="34" spans="1:6" ht="16.5" customHeight="1">
      <c r="A34" s="2"/>
      <c r="B34" s="2"/>
      <c r="C34" s="2"/>
      <c r="D34" s="2"/>
      <c r="E34" s="2"/>
      <c r="F34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scale="90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28.421875" style="0" customWidth="1"/>
    <col min="2" max="2" width="8.00390625" style="28" customWidth="1"/>
    <col min="3" max="3" width="10.8515625" style="27" customWidth="1"/>
    <col min="4" max="4" width="6.7109375" style="28" customWidth="1"/>
    <col min="5" max="5" width="9.28125" style="27" customWidth="1"/>
    <col min="6" max="6" width="9.57421875" style="28" bestFit="1" customWidth="1"/>
    <col min="7" max="7" width="10.421875" style="27" customWidth="1"/>
    <col min="8" max="8" width="8.28125" style="26" customWidth="1"/>
    <col min="9" max="9" width="0.9921875" style="0" customWidth="1"/>
    <col min="10" max="10" width="8.7109375" style="28" customWidth="1"/>
    <col min="11" max="11" width="11.8515625" style="27" customWidth="1"/>
    <col min="12" max="12" width="8.57421875" style="26" customWidth="1"/>
    <col min="13" max="13" width="1.421875" style="0" customWidth="1"/>
  </cols>
  <sheetData>
    <row r="1" ht="16.5" customHeight="1">
      <c r="A1" t="s">
        <v>149</v>
      </c>
    </row>
    <row r="2" ht="16.5" customHeight="1">
      <c r="A2" t="s">
        <v>150</v>
      </c>
    </row>
    <row r="3" ht="16.5" customHeight="1">
      <c r="A3" t="s">
        <v>30</v>
      </c>
    </row>
    <row r="4" ht="16.5" customHeight="1">
      <c r="A4" t="s">
        <v>0</v>
      </c>
    </row>
    <row r="5" ht="16.5" customHeight="1">
      <c r="A5" t="s">
        <v>1</v>
      </c>
    </row>
    <row r="6" ht="16.5" customHeight="1">
      <c r="A6" t="s">
        <v>31</v>
      </c>
    </row>
    <row r="7" ht="16.5" customHeight="1">
      <c r="A7" t="s">
        <v>32</v>
      </c>
    </row>
    <row r="8" ht="16.5" customHeight="1">
      <c r="E8" s="27" t="s">
        <v>33</v>
      </c>
    </row>
    <row r="9" ht="16.5" customHeight="1">
      <c r="A9" t="s">
        <v>151</v>
      </c>
    </row>
    <row r="10" spans="3:11" ht="16.5" customHeight="1">
      <c r="C10" s="27" t="s">
        <v>152</v>
      </c>
      <c r="K10" s="27" t="s">
        <v>153</v>
      </c>
    </row>
    <row r="11" spans="1:7" ht="16.5" customHeight="1">
      <c r="A11" t="s">
        <v>34</v>
      </c>
      <c r="C11" s="27" t="s">
        <v>35</v>
      </c>
      <c r="E11" s="27" t="s">
        <v>36</v>
      </c>
      <c r="G11" s="27" t="s">
        <v>37</v>
      </c>
    </row>
    <row r="12" spans="1:12" ht="16.5" customHeight="1">
      <c r="A12" t="s">
        <v>38</v>
      </c>
      <c r="B12" s="28" t="s">
        <v>29</v>
      </c>
      <c r="C12" s="27" t="s">
        <v>39</v>
      </c>
      <c r="D12" s="28" t="s">
        <v>29</v>
      </c>
      <c r="E12" s="27" t="s">
        <v>39</v>
      </c>
      <c r="F12" s="28" t="s">
        <v>29</v>
      </c>
      <c r="G12" s="27" t="s">
        <v>39</v>
      </c>
      <c r="H12" s="26" t="s">
        <v>40</v>
      </c>
      <c r="J12" s="28" t="s">
        <v>29</v>
      </c>
      <c r="K12" s="27" t="s">
        <v>39</v>
      </c>
      <c r="L12" s="26" t="s">
        <v>40</v>
      </c>
    </row>
    <row r="13" spans="1:12" ht="16.5" customHeight="1">
      <c r="A13" t="s">
        <v>114</v>
      </c>
      <c r="B13" s="28">
        <v>10</v>
      </c>
      <c r="C13" s="27">
        <v>548.5</v>
      </c>
      <c r="F13" s="28">
        <v>10</v>
      </c>
      <c r="G13" s="27">
        <v>548.5</v>
      </c>
      <c r="H13" s="26">
        <v>100</v>
      </c>
      <c r="I13" t="e">
        <v>#REF!</v>
      </c>
      <c r="J13" s="28">
        <v>340</v>
      </c>
      <c r="K13" s="27">
        <v>18606.800000000003</v>
      </c>
      <c r="L13" s="26">
        <v>95.07984715265385</v>
      </c>
    </row>
    <row r="14" spans="1:12" ht="16.5" customHeight="1">
      <c r="A14" t="s">
        <v>41</v>
      </c>
      <c r="F14" s="28">
        <v>0</v>
      </c>
      <c r="G14" s="27">
        <v>0</v>
      </c>
      <c r="I14" t="e">
        <v>#REF!</v>
      </c>
      <c r="J14" s="28">
        <v>20</v>
      </c>
      <c r="K14" s="27">
        <v>1097</v>
      </c>
      <c r="L14" s="26">
        <v>178.5</v>
      </c>
    </row>
    <row r="15" spans="1:12" ht="16.5" customHeight="1">
      <c r="A15" t="s">
        <v>13</v>
      </c>
      <c r="B15" s="28">
        <v>10</v>
      </c>
      <c r="C15" s="27">
        <v>548.5</v>
      </c>
      <c r="D15" s="28">
        <v>0</v>
      </c>
      <c r="E15" s="27">
        <v>0</v>
      </c>
      <c r="F15" s="28">
        <v>10</v>
      </c>
      <c r="G15" s="27">
        <v>548.5</v>
      </c>
      <c r="H15" s="26">
        <v>100</v>
      </c>
      <c r="J15" s="28">
        <v>360</v>
      </c>
      <c r="K15" s="27">
        <v>19703.800000000003</v>
      </c>
      <c r="L15" s="26">
        <v>99.72422578385894</v>
      </c>
    </row>
    <row r="16" spans="1:12" ht="16.5" customHeight="1">
      <c r="A16" t="s">
        <v>42</v>
      </c>
      <c r="B16" s="28" t="s">
        <v>29</v>
      </c>
      <c r="C16" s="27" t="s">
        <v>39</v>
      </c>
      <c r="D16" s="28" t="s">
        <v>29</v>
      </c>
      <c r="E16" s="27" t="s">
        <v>39</v>
      </c>
      <c r="F16" s="28" t="s">
        <v>29</v>
      </c>
      <c r="G16" s="27" t="s">
        <v>39</v>
      </c>
      <c r="H16" s="26" t="s">
        <v>40</v>
      </c>
      <c r="J16" s="28" t="s">
        <v>29</v>
      </c>
      <c r="K16" s="27" t="s">
        <v>39</v>
      </c>
      <c r="L16" s="26" t="s">
        <v>40</v>
      </c>
    </row>
    <row r="17" spans="1:12" ht="16.5" customHeight="1">
      <c r="A17" t="s">
        <v>43</v>
      </c>
      <c r="B17" s="28">
        <v>411</v>
      </c>
      <c r="C17" s="27">
        <v>22552.5</v>
      </c>
      <c r="D17" s="28">
        <v>5</v>
      </c>
      <c r="E17" s="27">
        <v>274.5</v>
      </c>
      <c r="F17" s="28">
        <v>416</v>
      </c>
      <c r="G17" s="27">
        <v>22827</v>
      </c>
      <c r="H17" s="26">
        <v>197.52593420072722</v>
      </c>
      <c r="J17" s="28">
        <v>15113</v>
      </c>
      <c r="K17" s="27">
        <v>829389.3999999999</v>
      </c>
      <c r="L17" s="26">
        <v>210.90764326262192</v>
      </c>
    </row>
    <row r="18" spans="1:12" ht="16.5" customHeight="1">
      <c r="A18" t="s">
        <v>117</v>
      </c>
      <c r="B18" s="28">
        <v>10</v>
      </c>
      <c r="C18" s="27">
        <v>548.5</v>
      </c>
      <c r="F18" s="28">
        <v>10</v>
      </c>
      <c r="G18" s="27">
        <v>548.5</v>
      </c>
      <c r="H18" s="26">
        <v>107</v>
      </c>
      <c r="J18" s="28">
        <v>1052</v>
      </c>
      <c r="K18" s="27">
        <v>57735.5</v>
      </c>
      <c r="L18" s="26">
        <v>176.09620424175768</v>
      </c>
    </row>
    <row r="19" spans="1:12" ht="16.5" customHeight="1">
      <c r="A19" t="s">
        <v>112</v>
      </c>
      <c r="B19" s="28">
        <v>20</v>
      </c>
      <c r="C19" s="27">
        <v>1097</v>
      </c>
      <c r="F19" s="28">
        <v>20</v>
      </c>
      <c r="G19" s="27">
        <v>1097</v>
      </c>
      <c r="H19" s="26">
        <v>139.5</v>
      </c>
      <c r="J19" s="28">
        <v>280</v>
      </c>
      <c r="K19" s="27">
        <v>15343</v>
      </c>
      <c r="L19" s="26">
        <v>174.5530860978948</v>
      </c>
    </row>
    <row r="20" spans="1:12" ht="16.5" customHeight="1">
      <c r="A20" t="s">
        <v>115</v>
      </c>
      <c r="B20" s="28">
        <v>236</v>
      </c>
      <c r="C20" s="27">
        <v>12950</v>
      </c>
      <c r="D20" s="28">
        <v>10</v>
      </c>
      <c r="E20" s="27">
        <v>549.2</v>
      </c>
      <c r="F20" s="28">
        <v>246</v>
      </c>
      <c r="G20" s="27">
        <v>13499.2</v>
      </c>
      <c r="H20" s="26">
        <v>156.25976354154318</v>
      </c>
      <c r="J20" s="28">
        <v>1481</v>
      </c>
      <c r="K20" s="27">
        <v>81216.09999999999</v>
      </c>
      <c r="L20" s="26">
        <v>176.85054111192238</v>
      </c>
    </row>
    <row r="21" spans="1:12" ht="16.5" customHeight="1">
      <c r="A21" t="s">
        <v>52</v>
      </c>
      <c r="B21" s="28">
        <v>20</v>
      </c>
      <c r="C21" s="27">
        <v>1097</v>
      </c>
      <c r="F21" s="28">
        <v>20</v>
      </c>
      <c r="G21" s="27">
        <v>1097</v>
      </c>
      <c r="H21" s="26">
        <v>127</v>
      </c>
      <c r="J21" s="28">
        <v>1027</v>
      </c>
      <c r="K21" s="27">
        <v>56354.7</v>
      </c>
      <c r="L21" s="26">
        <v>189.9651126702831</v>
      </c>
    </row>
    <row r="22" spans="1:12" ht="16.5" customHeight="1">
      <c r="A22" t="s">
        <v>53</v>
      </c>
      <c r="B22" s="28">
        <v>30</v>
      </c>
      <c r="C22" s="27">
        <v>1645.5</v>
      </c>
      <c r="F22" s="28">
        <v>30</v>
      </c>
      <c r="G22" s="27">
        <v>1645.5</v>
      </c>
      <c r="H22" s="26">
        <v>123.33333333333333</v>
      </c>
      <c r="J22" s="28">
        <v>356</v>
      </c>
      <c r="K22" s="27">
        <v>19501.5</v>
      </c>
      <c r="L22" s="26">
        <v>159.2802892085224</v>
      </c>
    </row>
    <row r="23" spans="1:12" ht="16.5" customHeight="1">
      <c r="A23" t="s">
        <v>143</v>
      </c>
      <c r="B23" s="28">
        <v>30</v>
      </c>
      <c r="C23" s="27">
        <v>1647</v>
      </c>
      <c r="D23" s="28">
        <v>30</v>
      </c>
      <c r="E23" s="27">
        <v>1646.8</v>
      </c>
      <c r="F23" s="28">
        <v>60</v>
      </c>
      <c r="G23" s="27">
        <v>3293.8</v>
      </c>
      <c r="H23" s="26">
        <v>199.9986337968304</v>
      </c>
      <c r="J23" s="28">
        <v>88</v>
      </c>
      <c r="K23" s="27">
        <v>4831</v>
      </c>
      <c r="L23" s="26">
        <v>201.18391637342165</v>
      </c>
    </row>
    <row r="24" spans="1:12" ht="16.5" customHeight="1">
      <c r="A24" t="s">
        <v>104</v>
      </c>
      <c r="B24" s="28">
        <v>70</v>
      </c>
      <c r="C24" s="27">
        <v>3839.5</v>
      </c>
      <c r="D24" s="28">
        <v>50</v>
      </c>
      <c r="E24" s="27">
        <v>2744.4</v>
      </c>
      <c r="F24" s="28">
        <v>120</v>
      </c>
      <c r="G24" s="27">
        <v>6583.9</v>
      </c>
      <c r="H24" s="26">
        <v>195.08405352450674</v>
      </c>
      <c r="J24" s="28">
        <v>2836</v>
      </c>
      <c r="K24" s="27">
        <v>155640.5</v>
      </c>
      <c r="L24" s="26">
        <v>193.39129326878287</v>
      </c>
    </row>
    <row r="25" spans="1:12" ht="16.5" customHeight="1">
      <c r="A25" t="s">
        <v>138</v>
      </c>
      <c r="B25" s="28">
        <v>10</v>
      </c>
      <c r="C25" s="27">
        <v>548.5</v>
      </c>
      <c r="F25" s="28">
        <v>10</v>
      </c>
      <c r="G25" s="27">
        <v>548.5</v>
      </c>
      <c r="H25" s="26">
        <v>174</v>
      </c>
      <c r="J25" s="28">
        <v>25</v>
      </c>
      <c r="K25" s="27">
        <v>1371.5</v>
      </c>
      <c r="L25" s="26">
        <v>152.8075100255195</v>
      </c>
    </row>
    <row r="26" spans="1:12" ht="16.5" customHeight="1">
      <c r="A26" t="s">
        <v>92</v>
      </c>
      <c r="B26" s="28">
        <v>50</v>
      </c>
      <c r="C26" s="27">
        <v>2742.5</v>
      </c>
      <c r="F26" s="28">
        <v>50</v>
      </c>
      <c r="G26" s="27">
        <v>2742.5</v>
      </c>
      <c r="H26" s="26">
        <v>135.2</v>
      </c>
      <c r="J26" s="28">
        <v>324</v>
      </c>
      <c r="K26" s="27">
        <v>17773.5</v>
      </c>
      <c r="L26" s="26">
        <v>221.6023096182519</v>
      </c>
    </row>
    <row r="27" spans="1:12" ht="16.5" customHeight="1">
      <c r="A27" t="s">
        <v>154</v>
      </c>
      <c r="B27" s="28">
        <v>20</v>
      </c>
      <c r="C27" s="27">
        <v>1097</v>
      </c>
      <c r="D27" s="28">
        <v>30</v>
      </c>
      <c r="E27" s="27">
        <v>1647.6</v>
      </c>
      <c r="F27" s="28">
        <v>50</v>
      </c>
      <c r="G27" s="27">
        <v>2744.6</v>
      </c>
      <c r="H27" s="26">
        <v>177.2011222035998</v>
      </c>
      <c r="J27" s="28">
        <v>50</v>
      </c>
      <c r="K27" s="27">
        <v>2744.6</v>
      </c>
      <c r="L27" s="26">
        <v>177.2011222035998</v>
      </c>
    </row>
    <row r="28" spans="1:12" ht="16.5" customHeight="1">
      <c r="A28" t="s">
        <v>54</v>
      </c>
      <c r="B28" s="28">
        <v>42</v>
      </c>
      <c r="C28" s="27">
        <v>2301.5</v>
      </c>
      <c r="D28" s="28">
        <v>5</v>
      </c>
      <c r="E28" s="27">
        <v>274.5</v>
      </c>
      <c r="F28" s="28">
        <v>47</v>
      </c>
      <c r="G28" s="27">
        <v>2576</v>
      </c>
      <c r="H28" s="26">
        <v>157.26358695652175</v>
      </c>
      <c r="J28" s="28">
        <v>959</v>
      </c>
      <c r="K28" s="27">
        <v>52579.2</v>
      </c>
      <c r="L28" s="26">
        <v>194.35082313918815</v>
      </c>
    </row>
    <row r="29" spans="1:12" ht="16.5" customHeight="1">
      <c r="A29" t="s">
        <v>55</v>
      </c>
      <c r="B29" s="28">
        <v>51</v>
      </c>
      <c r="C29" s="27">
        <v>2802</v>
      </c>
      <c r="F29" s="28">
        <v>51</v>
      </c>
      <c r="G29" s="27">
        <v>2802</v>
      </c>
      <c r="H29" s="26">
        <v>326.1771948608137</v>
      </c>
      <c r="J29" s="28">
        <v>2122</v>
      </c>
      <c r="K29" s="27">
        <v>116348.5</v>
      </c>
      <c r="L29" s="26">
        <v>194.62784538691946</v>
      </c>
    </row>
    <row r="30" spans="1:12" ht="16.5" customHeight="1">
      <c r="A30" t="s">
        <v>96</v>
      </c>
      <c r="D30" s="28">
        <v>13</v>
      </c>
      <c r="E30" s="27">
        <v>713.7</v>
      </c>
      <c r="F30" s="28">
        <v>13</v>
      </c>
      <c r="G30" s="27">
        <v>713.7</v>
      </c>
      <c r="H30" s="26">
        <v>186.70758021577694</v>
      </c>
      <c r="J30" s="28">
        <v>85</v>
      </c>
      <c r="K30" s="27">
        <v>4660.7</v>
      </c>
      <c r="L30" s="26">
        <v>169.19076533567917</v>
      </c>
    </row>
    <row r="31" spans="1:12" ht="16.5" customHeight="1">
      <c r="A31" t="s">
        <v>155</v>
      </c>
      <c r="B31" s="28">
        <v>91</v>
      </c>
      <c r="C31" s="27">
        <v>4994.5</v>
      </c>
      <c r="F31" s="28">
        <v>91</v>
      </c>
      <c r="G31" s="27">
        <v>4994.5</v>
      </c>
      <c r="H31" s="26">
        <v>297.52858143958355</v>
      </c>
      <c r="J31" s="28">
        <v>91</v>
      </c>
      <c r="K31" s="27">
        <v>4994.5</v>
      </c>
      <c r="L31" s="26">
        <v>297.52858143958355</v>
      </c>
    </row>
    <row r="32" spans="1:12" ht="16.5" customHeight="1">
      <c r="A32" t="s">
        <v>45</v>
      </c>
      <c r="B32" s="28">
        <v>150</v>
      </c>
      <c r="C32" s="27">
        <v>8233.5</v>
      </c>
      <c r="D32" s="28">
        <v>30</v>
      </c>
      <c r="E32" s="27">
        <v>1647.6</v>
      </c>
      <c r="F32" s="28">
        <v>180</v>
      </c>
      <c r="G32" s="27">
        <v>9881.1</v>
      </c>
      <c r="H32" s="26">
        <v>171.56547347967333</v>
      </c>
      <c r="J32" s="28">
        <v>4226</v>
      </c>
      <c r="K32" s="27">
        <v>231905.30000000002</v>
      </c>
      <c r="L32" s="26">
        <v>191.46108683156442</v>
      </c>
    </row>
    <row r="33" spans="1:12" ht="16.5" customHeight="1">
      <c r="A33" t="s">
        <v>41</v>
      </c>
      <c r="B33" s="28">
        <v>380</v>
      </c>
      <c r="C33" s="27">
        <v>20861</v>
      </c>
      <c r="D33" s="28">
        <v>24</v>
      </c>
      <c r="E33" s="27">
        <v>1317.9</v>
      </c>
      <c r="F33" s="28">
        <v>404</v>
      </c>
      <c r="G33" s="27">
        <v>22178.9</v>
      </c>
      <c r="H33" s="26">
        <v>163.23711726009856</v>
      </c>
      <c r="J33" s="28">
        <v>18387</v>
      </c>
      <c r="K33" s="27">
        <v>1009255.6000000001</v>
      </c>
      <c r="L33" s="26">
        <v>187.23009358580745</v>
      </c>
    </row>
    <row r="34" spans="1:12" ht="16.5" customHeight="1">
      <c r="A34" t="s">
        <v>86</v>
      </c>
      <c r="D34" s="28">
        <v>15</v>
      </c>
      <c r="E34" s="27">
        <v>823.7</v>
      </c>
      <c r="F34" s="28">
        <v>15</v>
      </c>
      <c r="G34" s="27">
        <v>823.7</v>
      </c>
      <c r="H34" s="26">
        <v>164.9890736918781</v>
      </c>
      <c r="J34" s="28">
        <v>376</v>
      </c>
      <c r="K34" s="27">
        <v>20555.600000000002</v>
      </c>
      <c r="L34" s="26">
        <v>185.4454741287046</v>
      </c>
    </row>
    <row r="35" spans="1:12" ht="16.5" customHeight="1">
      <c r="A35" t="s">
        <v>80</v>
      </c>
      <c r="B35" s="28">
        <v>45</v>
      </c>
      <c r="C35" s="27">
        <v>2469</v>
      </c>
      <c r="D35" s="28">
        <v>80</v>
      </c>
      <c r="E35" s="27">
        <v>4390.9</v>
      </c>
      <c r="F35" s="28">
        <v>125</v>
      </c>
      <c r="G35" s="27">
        <v>6859.9</v>
      </c>
      <c r="H35" s="26">
        <v>154.52315631423198</v>
      </c>
      <c r="J35" s="28">
        <v>1758</v>
      </c>
      <c r="K35" s="27">
        <v>96426.7</v>
      </c>
      <c r="L35" s="26">
        <v>188.48857007447106</v>
      </c>
    </row>
    <row r="36" spans="1:12" ht="16.5" customHeight="1">
      <c r="A36" t="s">
        <v>56</v>
      </c>
      <c r="B36" s="28">
        <v>150</v>
      </c>
      <c r="C36" s="27">
        <v>8230</v>
      </c>
      <c r="D36" s="28">
        <v>40</v>
      </c>
      <c r="E36" s="27">
        <v>2195.3</v>
      </c>
      <c r="F36" s="28">
        <v>190</v>
      </c>
      <c r="G36" s="27">
        <v>10425.3</v>
      </c>
      <c r="H36" s="26">
        <v>150.3936289603177</v>
      </c>
      <c r="J36" s="28">
        <v>1346</v>
      </c>
      <c r="K36" s="27">
        <v>73842.4</v>
      </c>
      <c r="L36" s="26">
        <v>191.96062489843234</v>
      </c>
    </row>
    <row r="37" spans="1:12" ht="16.5" customHeight="1">
      <c r="A37" t="s">
        <v>122</v>
      </c>
      <c r="B37" s="28">
        <v>40</v>
      </c>
      <c r="C37" s="27">
        <v>2195.5</v>
      </c>
      <c r="D37" s="28">
        <v>20</v>
      </c>
      <c r="E37" s="27">
        <v>1098.4</v>
      </c>
      <c r="F37" s="28">
        <v>60</v>
      </c>
      <c r="G37" s="27">
        <v>3293.9</v>
      </c>
      <c r="H37" s="26">
        <v>174.48474452776344</v>
      </c>
      <c r="J37" s="28">
        <v>727</v>
      </c>
      <c r="K37" s="27">
        <v>39900.700000000004</v>
      </c>
      <c r="L37" s="26">
        <v>210.0013959654843</v>
      </c>
    </row>
    <row r="38" spans="1:12" ht="16.5" customHeight="1">
      <c r="A38" t="s">
        <v>58</v>
      </c>
      <c r="B38" s="28">
        <v>20</v>
      </c>
      <c r="C38" s="27">
        <v>1097</v>
      </c>
      <c r="F38" s="28">
        <v>20</v>
      </c>
      <c r="G38" s="27">
        <v>1097</v>
      </c>
      <c r="H38" s="26">
        <v>252.5</v>
      </c>
      <c r="J38" s="28">
        <v>390</v>
      </c>
      <c r="K38" s="27">
        <v>21401.7</v>
      </c>
      <c r="L38" s="26">
        <v>254.21170093964508</v>
      </c>
    </row>
    <row r="39" spans="1:12" ht="16.5" customHeight="1">
      <c r="A39" t="s">
        <v>46</v>
      </c>
      <c r="B39" s="28">
        <v>60</v>
      </c>
      <c r="C39" s="27">
        <v>3292.5</v>
      </c>
      <c r="D39" s="28">
        <v>24</v>
      </c>
      <c r="E39" s="27">
        <v>1318.2</v>
      </c>
      <c r="F39" s="28">
        <v>84</v>
      </c>
      <c r="G39" s="27">
        <v>4610.7</v>
      </c>
      <c r="H39" s="26">
        <v>149.54080725269483</v>
      </c>
      <c r="J39" s="28">
        <v>4828</v>
      </c>
      <c r="K39" s="27">
        <v>264913.5</v>
      </c>
      <c r="L39" s="26">
        <v>184.84236519090192</v>
      </c>
    </row>
    <row r="40" spans="1:12" ht="16.5" customHeight="1">
      <c r="A40" t="s">
        <v>76</v>
      </c>
      <c r="B40" s="28">
        <v>10</v>
      </c>
      <c r="C40" s="27">
        <v>548.5</v>
      </c>
      <c r="F40" s="28">
        <v>10</v>
      </c>
      <c r="G40" s="27">
        <v>548.5</v>
      </c>
      <c r="H40" s="26">
        <v>150</v>
      </c>
      <c r="J40" s="28">
        <v>987</v>
      </c>
      <c r="K40" s="27">
        <v>53997.6</v>
      </c>
      <c r="L40" s="26">
        <v>154.99405914336933</v>
      </c>
    </row>
    <row r="41" spans="1:12" ht="16.5" customHeight="1">
      <c r="A41" t="s">
        <v>141</v>
      </c>
      <c r="B41" s="28">
        <v>170</v>
      </c>
      <c r="C41" s="27">
        <v>9328.5</v>
      </c>
      <c r="D41" s="28">
        <v>35</v>
      </c>
      <c r="E41" s="27">
        <v>1921.2</v>
      </c>
      <c r="F41" s="28">
        <v>205</v>
      </c>
      <c r="G41" s="27">
        <v>11249.7</v>
      </c>
      <c r="H41" s="26">
        <v>155.96344791416658</v>
      </c>
      <c r="J41" s="28">
        <v>1294</v>
      </c>
      <c r="K41" s="27">
        <v>71027.1</v>
      </c>
      <c r="L41" s="26">
        <v>156.35162775898215</v>
      </c>
    </row>
    <row r="42" spans="1:12" ht="16.5" customHeight="1">
      <c r="A42" t="s">
        <v>98</v>
      </c>
      <c r="B42" s="28">
        <v>20</v>
      </c>
      <c r="C42" s="27">
        <v>1098.5</v>
      </c>
      <c r="F42" s="28">
        <v>20</v>
      </c>
      <c r="G42" s="27">
        <v>1098.5</v>
      </c>
      <c r="H42" s="26">
        <v>174</v>
      </c>
      <c r="J42" s="28">
        <v>725</v>
      </c>
      <c r="K42" s="27">
        <v>39787.3</v>
      </c>
      <c r="L42" s="26">
        <v>185.84206116021946</v>
      </c>
    </row>
    <row r="43" spans="1:12" ht="16.5" customHeight="1">
      <c r="A43" t="s">
        <v>48</v>
      </c>
      <c r="B43" s="28">
        <v>10</v>
      </c>
      <c r="C43" s="27">
        <v>548.5</v>
      </c>
      <c r="D43" s="28">
        <v>70</v>
      </c>
      <c r="E43" s="27">
        <v>3843.6</v>
      </c>
      <c r="F43" s="28">
        <v>80</v>
      </c>
      <c r="G43" s="27">
        <v>4392.1</v>
      </c>
      <c r="H43" s="26">
        <v>159.42055053391314</v>
      </c>
      <c r="J43" s="28">
        <v>802</v>
      </c>
      <c r="K43" s="27">
        <v>44014.299999999996</v>
      </c>
      <c r="L43" s="26">
        <v>173.6736152795796</v>
      </c>
    </row>
    <row r="44" spans="1:12" ht="16.5" customHeight="1">
      <c r="A44" t="s">
        <v>107</v>
      </c>
      <c r="D44" s="28">
        <v>5</v>
      </c>
      <c r="E44" s="27">
        <v>249.2</v>
      </c>
      <c r="F44" s="28">
        <v>5</v>
      </c>
      <c r="G44" s="27">
        <v>249.2</v>
      </c>
      <c r="H44" s="26">
        <v>195</v>
      </c>
      <c r="J44" s="28">
        <v>15</v>
      </c>
      <c r="K44" s="27">
        <v>797.7</v>
      </c>
      <c r="L44" s="26">
        <v>257.57176883540177</v>
      </c>
    </row>
    <row r="45" spans="1:12" ht="16.5" customHeight="1">
      <c r="A45" t="s">
        <v>77</v>
      </c>
      <c r="B45" s="28">
        <v>60</v>
      </c>
      <c r="C45" s="27">
        <v>3292.5</v>
      </c>
      <c r="F45" s="28">
        <v>60</v>
      </c>
      <c r="G45" s="27">
        <v>3292.5</v>
      </c>
      <c r="H45" s="26">
        <v>120.24783599088838</v>
      </c>
      <c r="J45" s="28">
        <v>741</v>
      </c>
      <c r="K45" s="27">
        <v>40612.90000000001</v>
      </c>
      <c r="L45" s="26">
        <v>163.89297548315926</v>
      </c>
    </row>
    <row r="46" spans="1:12" ht="16.5" customHeight="1">
      <c r="A46" t="s">
        <v>68</v>
      </c>
      <c r="B46" s="28">
        <v>11</v>
      </c>
      <c r="C46" s="27">
        <v>603.5</v>
      </c>
      <c r="F46" s="28">
        <v>11</v>
      </c>
      <c r="G46" s="27">
        <v>603.5</v>
      </c>
      <c r="H46" s="26">
        <v>277</v>
      </c>
      <c r="J46" s="28">
        <v>1095</v>
      </c>
      <c r="K46" s="27">
        <v>59882.2</v>
      </c>
      <c r="L46" s="26">
        <v>173.88375761077583</v>
      </c>
    </row>
    <row r="47" spans="1:12" ht="16.5" customHeight="1">
      <c r="A47" t="s">
        <v>130</v>
      </c>
      <c r="B47" s="28">
        <v>40</v>
      </c>
      <c r="C47" s="27">
        <v>2195.5</v>
      </c>
      <c r="F47" s="28">
        <v>40</v>
      </c>
      <c r="G47" s="27">
        <v>2195.5</v>
      </c>
      <c r="H47" s="26">
        <v>116.99863356866318</v>
      </c>
      <c r="J47" s="28">
        <v>260</v>
      </c>
      <c r="K47" s="27">
        <v>14269.2</v>
      </c>
      <c r="L47" s="26">
        <v>135.6671362094581</v>
      </c>
    </row>
    <row r="48" spans="1:12" ht="16.5" customHeight="1">
      <c r="A48" t="s">
        <v>49</v>
      </c>
      <c r="B48" s="28">
        <v>361</v>
      </c>
      <c r="C48" s="27">
        <v>19805.5</v>
      </c>
      <c r="D48" s="28">
        <v>52</v>
      </c>
      <c r="E48" s="27">
        <v>2854.7</v>
      </c>
      <c r="F48" s="28">
        <v>413</v>
      </c>
      <c r="G48" s="27">
        <v>22660.2</v>
      </c>
      <c r="H48" s="26">
        <v>153.8974457418734</v>
      </c>
      <c r="J48" s="28">
        <v>6031</v>
      </c>
      <c r="K48" s="27">
        <v>330616</v>
      </c>
      <c r="L48" s="26">
        <v>180.80583456869894</v>
      </c>
    </row>
    <row r="49" spans="1:12" ht="16.5" customHeight="1">
      <c r="A49" t="s">
        <v>113</v>
      </c>
      <c r="B49" s="28">
        <v>20</v>
      </c>
      <c r="C49" s="27">
        <v>1097</v>
      </c>
      <c r="D49" s="28">
        <v>50</v>
      </c>
      <c r="E49" s="27">
        <v>2746</v>
      </c>
      <c r="F49" s="28">
        <v>70</v>
      </c>
      <c r="G49" s="27">
        <v>3843</v>
      </c>
      <c r="H49" s="26">
        <v>180.42162373145982</v>
      </c>
      <c r="J49" s="28">
        <v>1111</v>
      </c>
      <c r="K49" s="27">
        <v>61002.200000000004</v>
      </c>
      <c r="L49" s="26">
        <v>184.55080349561166</v>
      </c>
    </row>
    <row r="50" spans="1:12" ht="16.5" customHeight="1">
      <c r="A50" t="s">
        <v>59</v>
      </c>
      <c r="B50" s="28">
        <v>295</v>
      </c>
      <c r="C50" s="27">
        <v>16195</v>
      </c>
      <c r="F50" s="28">
        <v>295</v>
      </c>
      <c r="G50" s="27">
        <v>16195</v>
      </c>
      <c r="H50" s="26">
        <v>105</v>
      </c>
      <c r="J50" s="28">
        <v>575</v>
      </c>
      <c r="K50" s="27">
        <v>31550</v>
      </c>
      <c r="L50" s="26">
        <v>136.7637730586371</v>
      </c>
    </row>
    <row r="51" spans="1:12" ht="16.5" customHeight="1">
      <c r="A51" t="s">
        <v>61</v>
      </c>
      <c r="D51" s="28">
        <v>15</v>
      </c>
      <c r="E51" s="27">
        <v>822.9</v>
      </c>
      <c r="F51" s="28">
        <v>15</v>
      </c>
      <c r="G51" s="27">
        <v>822.9</v>
      </c>
      <c r="H51" s="26">
        <v>195.68902661319723</v>
      </c>
      <c r="J51" s="28">
        <v>907</v>
      </c>
      <c r="K51" s="27">
        <v>49780.59999999999</v>
      </c>
      <c r="L51" s="26">
        <v>234.4187667484924</v>
      </c>
    </row>
    <row r="52" spans="1:12" ht="16.5" customHeight="1">
      <c r="A52" t="s">
        <v>110</v>
      </c>
      <c r="B52" s="28">
        <v>10</v>
      </c>
      <c r="C52" s="27">
        <v>548.5</v>
      </c>
      <c r="D52" s="28">
        <v>55</v>
      </c>
      <c r="E52" s="27">
        <v>3020.5</v>
      </c>
      <c r="F52" s="28">
        <v>65</v>
      </c>
      <c r="G52" s="27">
        <v>3569</v>
      </c>
      <c r="H52" s="26">
        <v>150.612748669095</v>
      </c>
      <c r="J52" s="28">
        <v>2043</v>
      </c>
      <c r="K52" s="27">
        <v>111845.4</v>
      </c>
      <c r="L52" s="26">
        <v>182.9189364068616</v>
      </c>
    </row>
    <row r="53" spans="1:12" ht="16.5" customHeight="1">
      <c r="A53" t="s">
        <v>74</v>
      </c>
      <c r="B53" s="28">
        <v>40</v>
      </c>
      <c r="C53" s="27">
        <v>2194</v>
      </c>
      <c r="D53" s="28">
        <v>5</v>
      </c>
      <c r="E53" s="27">
        <v>274.5</v>
      </c>
      <c r="F53" s="28">
        <v>45</v>
      </c>
      <c r="G53" s="27">
        <v>2468.5</v>
      </c>
      <c r="H53" s="26">
        <v>131.22321247721288</v>
      </c>
      <c r="J53" s="28">
        <v>2275</v>
      </c>
      <c r="K53" s="27">
        <v>124745.7</v>
      </c>
      <c r="L53" s="26">
        <v>139.1434977718671</v>
      </c>
    </row>
    <row r="54" spans="1:12" ht="16.5" customHeight="1">
      <c r="A54" t="s">
        <v>75</v>
      </c>
      <c r="B54" s="28">
        <v>10</v>
      </c>
      <c r="C54" s="27">
        <v>548.5</v>
      </c>
      <c r="F54" s="28">
        <v>10</v>
      </c>
      <c r="G54" s="27">
        <v>548.5</v>
      </c>
      <c r="H54" s="26">
        <v>336</v>
      </c>
      <c r="J54" s="28">
        <v>70</v>
      </c>
      <c r="K54" s="27">
        <v>3844</v>
      </c>
      <c r="L54" s="26">
        <v>332.55969953173775</v>
      </c>
    </row>
    <row r="55" spans="1:12" ht="16.5" customHeight="1">
      <c r="A55" t="s">
        <v>51</v>
      </c>
      <c r="B55" s="28">
        <v>350</v>
      </c>
      <c r="C55" s="27">
        <v>19220</v>
      </c>
      <c r="F55" s="28">
        <v>350</v>
      </c>
      <c r="G55" s="27">
        <v>19220</v>
      </c>
      <c r="H55" s="26">
        <v>171.5708376690947</v>
      </c>
      <c r="J55" s="28">
        <v>7335</v>
      </c>
      <c r="K55" s="27">
        <v>402523</v>
      </c>
      <c r="L55" s="26">
        <v>188.08075483885395</v>
      </c>
    </row>
    <row r="56" spans="1:12" ht="16.5" customHeight="1">
      <c r="A56" t="s">
        <v>90</v>
      </c>
      <c r="F56" s="28">
        <v>0</v>
      </c>
      <c r="G56" s="27">
        <v>0</v>
      </c>
      <c r="J56" s="28">
        <v>1154</v>
      </c>
      <c r="K56" s="27">
        <v>63233.09999999999</v>
      </c>
      <c r="L56" s="26">
        <v>211.59448311090242</v>
      </c>
    </row>
    <row r="57" spans="1:12" ht="16.5" customHeight="1">
      <c r="A57" t="s">
        <v>44</v>
      </c>
      <c r="F57" s="28">
        <v>0</v>
      </c>
      <c r="G57" s="27">
        <v>0</v>
      </c>
      <c r="J57" s="28">
        <v>1361</v>
      </c>
      <c r="K57" s="27">
        <v>74668.5</v>
      </c>
      <c r="L57" s="26">
        <v>240.89707681284614</v>
      </c>
    </row>
    <row r="58" spans="1:12" ht="16.5" customHeight="1">
      <c r="A58" t="s">
        <v>131</v>
      </c>
      <c r="F58" s="28">
        <v>0</v>
      </c>
      <c r="G58" s="27">
        <v>0</v>
      </c>
      <c r="J58" s="28">
        <v>15</v>
      </c>
      <c r="K58" s="27">
        <v>797.9000000000001</v>
      </c>
      <c r="L58" s="26">
        <v>168.57175084597066</v>
      </c>
    </row>
    <row r="59" spans="1:12" ht="16.5" customHeight="1">
      <c r="A59" t="s">
        <v>111</v>
      </c>
      <c r="F59" s="28">
        <v>0</v>
      </c>
      <c r="G59" s="27">
        <v>0</v>
      </c>
      <c r="J59" s="28">
        <v>15</v>
      </c>
      <c r="K59" s="27">
        <v>798.4000000000001</v>
      </c>
      <c r="L59" s="26">
        <v>218.42134268537072</v>
      </c>
    </row>
    <row r="60" spans="1:12" ht="16.5" customHeight="1">
      <c r="A60" t="s">
        <v>82</v>
      </c>
      <c r="F60" s="28">
        <v>0</v>
      </c>
      <c r="G60" s="27">
        <v>0</v>
      </c>
      <c r="J60" s="28">
        <v>90</v>
      </c>
      <c r="K60" s="27">
        <v>4935</v>
      </c>
      <c r="L60" s="26">
        <v>186.44062816616008</v>
      </c>
    </row>
    <row r="61" spans="1:12" ht="16.5" customHeight="1">
      <c r="A61" t="s">
        <v>91</v>
      </c>
      <c r="F61" s="28">
        <v>0</v>
      </c>
      <c r="G61" s="27">
        <v>0</v>
      </c>
      <c r="J61" s="28">
        <v>177</v>
      </c>
      <c r="K61" s="27">
        <v>9714</v>
      </c>
      <c r="L61" s="26">
        <v>180.49772699197035</v>
      </c>
    </row>
    <row r="62" spans="1:12" ht="16.5" customHeight="1">
      <c r="A62" t="s">
        <v>132</v>
      </c>
      <c r="F62" s="28">
        <v>0</v>
      </c>
      <c r="G62" s="27">
        <v>0</v>
      </c>
      <c r="J62" s="28">
        <v>50</v>
      </c>
      <c r="K62" s="27">
        <v>2743.6</v>
      </c>
      <c r="L62" s="26">
        <v>180.38241726199155</v>
      </c>
    </row>
    <row r="63" spans="1:12" ht="16.5" customHeight="1">
      <c r="A63" t="s">
        <v>95</v>
      </c>
      <c r="F63" s="28">
        <v>0</v>
      </c>
      <c r="G63" s="27">
        <v>0</v>
      </c>
      <c r="J63" s="28">
        <v>20</v>
      </c>
      <c r="K63" s="27">
        <v>1097</v>
      </c>
      <c r="L63" s="26">
        <v>238.5</v>
      </c>
    </row>
    <row r="64" spans="1:12" ht="16.5" customHeight="1">
      <c r="A64" t="s">
        <v>100</v>
      </c>
      <c r="F64" s="28">
        <v>0</v>
      </c>
      <c r="G64" s="27">
        <v>0</v>
      </c>
      <c r="J64" s="28">
        <v>40</v>
      </c>
      <c r="K64" s="27">
        <v>2195.1</v>
      </c>
      <c r="L64" s="26">
        <v>214.82981823151567</v>
      </c>
    </row>
    <row r="65" spans="1:12" ht="16.5" customHeight="1">
      <c r="A65" t="s">
        <v>137</v>
      </c>
      <c r="F65" s="28">
        <v>0</v>
      </c>
      <c r="G65" s="27">
        <v>0</v>
      </c>
      <c r="J65" s="28">
        <v>13</v>
      </c>
      <c r="K65" s="27">
        <v>714.5</v>
      </c>
      <c r="L65" s="26">
        <v>338.2673198040588</v>
      </c>
    </row>
    <row r="66" spans="1:12" ht="16.5" customHeight="1">
      <c r="A66" t="s">
        <v>101</v>
      </c>
      <c r="F66" s="28">
        <v>0</v>
      </c>
      <c r="G66" s="27">
        <v>0</v>
      </c>
      <c r="J66" s="28">
        <v>100</v>
      </c>
      <c r="K66" s="27">
        <v>5480.5</v>
      </c>
      <c r="L66" s="26">
        <v>176.64475412827295</v>
      </c>
    </row>
    <row r="67" spans="1:12" ht="16.5" customHeight="1">
      <c r="A67" t="s">
        <v>102</v>
      </c>
      <c r="F67" s="28">
        <v>0</v>
      </c>
      <c r="G67" s="27">
        <v>0</v>
      </c>
      <c r="J67" s="28">
        <v>20</v>
      </c>
      <c r="K67" s="27">
        <v>1095.5</v>
      </c>
      <c r="L67" s="26">
        <v>187.5</v>
      </c>
    </row>
    <row r="68" spans="1:12" ht="16.5" customHeight="1">
      <c r="A68" t="s">
        <v>121</v>
      </c>
      <c r="F68" s="28">
        <v>0</v>
      </c>
      <c r="G68" s="27">
        <v>0</v>
      </c>
      <c r="J68" s="28">
        <v>65</v>
      </c>
      <c r="K68" s="27">
        <v>3568.2</v>
      </c>
      <c r="L68" s="26">
        <v>153.45266520934928</v>
      </c>
    </row>
    <row r="69" spans="1:12" ht="16.5" customHeight="1">
      <c r="A69" t="s">
        <v>133</v>
      </c>
      <c r="F69" s="28">
        <v>0</v>
      </c>
      <c r="G69" s="27">
        <v>0</v>
      </c>
      <c r="J69" s="28">
        <v>20</v>
      </c>
      <c r="K69" s="27">
        <v>1097</v>
      </c>
      <c r="L69" s="26">
        <v>127.5</v>
      </c>
    </row>
    <row r="70" spans="1:12" ht="16.5" customHeight="1">
      <c r="A70" t="s">
        <v>71</v>
      </c>
      <c r="F70" s="28">
        <v>0</v>
      </c>
      <c r="G70" s="27">
        <v>0</v>
      </c>
      <c r="J70" s="28">
        <v>268</v>
      </c>
      <c r="K70" s="27">
        <v>14710.5</v>
      </c>
      <c r="L70" s="26">
        <v>256.3466952177016</v>
      </c>
    </row>
    <row r="71" spans="1:12" ht="16.5" customHeight="1">
      <c r="A71" t="s">
        <v>79</v>
      </c>
      <c r="F71" s="28">
        <v>0</v>
      </c>
      <c r="G71" s="27">
        <v>0</v>
      </c>
      <c r="J71" s="28">
        <v>200</v>
      </c>
      <c r="K71" s="27">
        <v>10932.5</v>
      </c>
      <c r="L71" s="26">
        <v>166.8134918820032</v>
      </c>
    </row>
    <row r="72" spans="1:12" ht="16.5" customHeight="1">
      <c r="A72" t="s">
        <v>105</v>
      </c>
      <c r="F72" s="28">
        <v>0</v>
      </c>
      <c r="G72" s="27">
        <v>0</v>
      </c>
      <c r="J72" s="28">
        <v>30</v>
      </c>
      <c r="K72" s="27">
        <v>1648</v>
      </c>
      <c r="L72" s="26">
        <v>291.8601820388349</v>
      </c>
    </row>
    <row r="73" spans="1:12" ht="16.5" customHeight="1">
      <c r="A73" t="s">
        <v>72</v>
      </c>
      <c r="F73" s="28">
        <v>0</v>
      </c>
      <c r="G73" s="27">
        <v>0</v>
      </c>
      <c r="J73" s="28">
        <v>124</v>
      </c>
      <c r="K73" s="27">
        <v>6797</v>
      </c>
      <c r="L73" s="26">
        <v>227.13710092687947</v>
      </c>
    </row>
    <row r="74" spans="1:12" ht="16.5" customHeight="1">
      <c r="A74" t="s">
        <v>97</v>
      </c>
      <c r="F74" s="28">
        <v>0</v>
      </c>
      <c r="G74" s="27">
        <v>0</v>
      </c>
      <c r="J74" s="28">
        <v>1199</v>
      </c>
      <c r="K74" s="27">
        <v>65639.4</v>
      </c>
      <c r="L74" s="26">
        <v>144.11607632001514</v>
      </c>
    </row>
    <row r="75" spans="1:12" ht="16.5" customHeight="1">
      <c r="A75" t="s">
        <v>66</v>
      </c>
      <c r="F75" s="28">
        <v>0</v>
      </c>
      <c r="G75" s="27">
        <v>0</v>
      </c>
      <c r="J75" s="28">
        <v>110</v>
      </c>
      <c r="K75" s="27">
        <v>6036.5</v>
      </c>
      <c r="L75" s="26">
        <v>208.9</v>
      </c>
    </row>
    <row r="76" spans="1:12" ht="16.5" customHeight="1">
      <c r="A76" t="s">
        <v>109</v>
      </c>
      <c r="F76" s="28">
        <v>0</v>
      </c>
      <c r="G76" s="27">
        <v>0</v>
      </c>
      <c r="J76" s="28">
        <v>612</v>
      </c>
      <c r="K76" s="27">
        <v>33522.4</v>
      </c>
      <c r="L76" s="26">
        <v>186.74149210677035</v>
      </c>
    </row>
    <row r="77" spans="1:12" ht="16.5" customHeight="1">
      <c r="A77" t="s">
        <v>57</v>
      </c>
      <c r="F77" s="28">
        <v>0</v>
      </c>
      <c r="G77" s="27">
        <v>0</v>
      </c>
      <c r="J77" s="28">
        <v>137</v>
      </c>
      <c r="K77" s="27">
        <v>7515.5</v>
      </c>
      <c r="L77" s="26">
        <v>303.00467833144836</v>
      </c>
    </row>
    <row r="78" spans="1:12" ht="16.5" customHeight="1">
      <c r="A78" t="s">
        <v>139</v>
      </c>
      <c r="F78" s="28">
        <v>0</v>
      </c>
      <c r="G78" s="27">
        <v>0</v>
      </c>
      <c r="J78" s="28">
        <v>30</v>
      </c>
      <c r="K78" s="27">
        <v>1648.5</v>
      </c>
      <c r="L78" s="26">
        <v>146.3527449196239</v>
      </c>
    </row>
    <row r="79" spans="1:12" ht="16.5" customHeight="1">
      <c r="A79" t="s">
        <v>93</v>
      </c>
      <c r="F79" s="28">
        <v>0</v>
      </c>
      <c r="G79" s="27">
        <v>0</v>
      </c>
      <c r="J79" s="28">
        <v>950</v>
      </c>
      <c r="K79" s="27">
        <v>52067.9</v>
      </c>
      <c r="L79" s="26">
        <v>183.4895966228713</v>
      </c>
    </row>
    <row r="80" spans="1:12" ht="16.5" customHeight="1">
      <c r="A80" t="s">
        <v>127</v>
      </c>
      <c r="F80" s="28">
        <v>0</v>
      </c>
      <c r="G80" s="27">
        <v>0</v>
      </c>
      <c r="J80" s="28">
        <v>81</v>
      </c>
      <c r="K80" s="27">
        <v>4438.7</v>
      </c>
      <c r="L80" s="26">
        <v>119.2552549169802</v>
      </c>
    </row>
    <row r="81" spans="1:12" ht="16.5" customHeight="1">
      <c r="A81" t="s">
        <v>116</v>
      </c>
      <c r="F81" s="28">
        <v>0</v>
      </c>
      <c r="G81" s="27">
        <v>0</v>
      </c>
      <c r="J81" s="28">
        <v>20</v>
      </c>
      <c r="K81" s="27">
        <v>1091.2</v>
      </c>
      <c r="L81" s="26">
        <v>162.5</v>
      </c>
    </row>
    <row r="82" spans="1:12" ht="16.5" customHeight="1">
      <c r="A82" t="s">
        <v>67</v>
      </c>
      <c r="F82" s="28">
        <v>0</v>
      </c>
      <c r="G82" s="27">
        <v>0</v>
      </c>
      <c r="J82" s="28">
        <v>451</v>
      </c>
      <c r="K82" s="27">
        <v>24744.4</v>
      </c>
      <c r="L82" s="26">
        <v>186.8217237031409</v>
      </c>
    </row>
    <row r="83" spans="1:12" ht="16.5" customHeight="1">
      <c r="A83" t="s">
        <v>140</v>
      </c>
      <c r="F83" s="28">
        <v>0</v>
      </c>
      <c r="G83" s="27">
        <v>0</v>
      </c>
      <c r="J83" s="28">
        <v>95</v>
      </c>
      <c r="K83" s="27">
        <v>5189.1</v>
      </c>
      <c r="L83" s="26">
        <v>108.9792834981018</v>
      </c>
    </row>
    <row r="84" spans="1:12" ht="16.5" customHeight="1">
      <c r="A84" t="s">
        <v>123</v>
      </c>
      <c r="F84" s="28">
        <v>0</v>
      </c>
      <c r="G84" s="27">
        <v>0</v>
      </c>
      <c r="J84" s="28">
        <v>10</v>
      </c>
      <c r="K84" s="27">
        <v>549.2</v>
      </c>
      <c r="L84" s="26">
        <v>179.99999999999997</v>
      </c>
    </row>
    <row r="85" spans="1:12" ht="16.5" customHeight="1">
      <c r="A85" t="s">
        <v>106</v>
      </c>
      <c r="F85" s="28">
        <v>0</v>
      </c>
      <c r="G85" s="27">
        <v>0</v>
      </c>
      <c r="J85" s="28">
        <v>1895</v>
      </c>
      <c r="K85" s="27">
        <v>103966.2</v>
      </c>
      <c r="L85" s="26">
        <v>148.1362410090972</v>
      </c>
    </row>
    <row r="86" spans="1:12" ht="16.5" customHeight="1">
      <c r="A86" t="s">
        <v>134</v>
      </c>
      <c r="F86" s="28">
        <v>0</v>
      </c>
      <c r="G86" s="27">
        <v>0</v>
      </c>
      <c r="J86" s="28">
        <v>15</v>
      </c>
      <c r="K86" s="27">
        <v>825</v>
      </c>
      <c r="L86" s="26">
        <v>275</v>
      </c>
    </row>
    <row r="87" spans="1:12" ht="16.5" customHeight="1">
      <c r="A87" t="s">
        <v>47</v>
      </c>
      <c r="F87" s="28">
        <v>0</v>
      </c>
      <c r="G87" s="27">
        <v>0</v>
      </c>
      <c r="J87" s="28">
        <v>1534</v>
      </c>
      <c r="K87" s="27">
        <v>84173.5</v>
      </c>
      <c r="L87" s="26">
        <v>253.05424034880338</v>
      </c>
    </row>
    <row r="88" spans="1:12" ht="16.5" customHeight="1">
      <c r="A88" t="s">
        <v>124</v>
      </c>
      <c r="F88" s="28">
        <v>0</v>
      </c>
      <c r="G88" s="27">
        <v>0</v>
      </c>
      <c r="J88" s="28">
        <v>81</v>
      </c>
      <c r="K88" s="27">
        <v>4447.5</v>
      </c>
      <c r="L88" s="26">
        <v>313.5670601461495</v>
      </c>
    </row>
    <row r="89" spans="1:12" ht="16.5" customHeight="1">
      <c r="A89" t="s">
        <v>128</v>
      </c>
      <c r="F89" s="28">
        <v>0</v>
      </c>
      <c r="G89" s="27">
        <v>0</v>
      </c>
      <c r="J89" s="28">
        <v>20</v>
      </c>
      <c r="K89" s="27">
        <v>1097</v>
      </c>
      <c r="L89" s="26">
        <v>184.5</v>
      </c>
    </row>
    <row r="90" spans="1:12" ht="16.5" customHeight="1">
      <c r="A90" t="s">
        <v>94</v>
      </c>
      <c r="F90" s="28">
        <v>0</v>
      </c>
      <c r="G90" s="27">
        <v>0</v>
      </c>
      <c r="J90" s="28">
        <v>140</v>
      </c>
      <c r="K90" s="27">
        <v>7650.2</v>
      </c>
      <c r="L90" s="26">
        <v>194.31229039763664</v>
      </c>
    </row>
    <row r="91" spans="1:12" ht="16.5" customHeight="1">
      <c r="A91" t="s">
        <v>126</v>
      </c>
      <c r="F91" s="28">
        <v>0</v>
      </c>
      <c r="G91" s="27">
        <v>0</v>
      </c>
      <c r="J91" s="28">
        <v>20</v>
      </c>
      <c r="K91" s="27">
        <v>1098.4</v>
      </c>
      <c r="L91" s="26">
        <v>244</v>
      </c>
    </row>
    <row r="92" spans="1:12" ht="16.5" customHeight="1">
      <c r="A92" t="s">
        <v>119</v>
      </c>
      <c r="F92" s="28">
        <v>0</v>
      </c>
      <c r="G92" s="27">
        <v>0</v>
      </c>
      <c r="J92" s="28">
        <v>64</v>
      </c>
      <c r="K92" s="27">
        <v>3513.3</v>
      </c>
      <c r="L92" s="26">
        <v>198.79597529388323</v>
      </c>
    </row>
    <row r="93" spans="1:12" ht="16.5" customHeight="1">
      <c r="A93" t="s">
        <v>81</v>
      </c>
      <c r="F93" s="28">
        <v>0</v>
      </c>
      <c r="G93" s="27">
        <v>0</v>
      </c>
      <c r="J93" s="28">
        <v>246</v>
      </c>
      <c r="K93" s="27">
        <v>13505</v>
      </c>
      <c r="L93" s="26">
        <v>300.0584098482044</v>
      </c>
    </row>
    <row r="94" spans="1:12" ht="16.5" customHeight="1">
      <c r="A94" t="s">
        <v>120</v>
      </c>
      <c r="F94" s="28">
        <v>0</v>
      </c>
      <c r="G94" s="27">
        <v>0</v>
      </c>
      <c r="J94" s="28">
        <v>34</v>
      </c>
      <c r="K94" s="27">
        <v>1866.9</v>
      </c>
      <c r="L94" s="26">
        <v>229.06958058814075</v>
      </c>
    </row>
    <row r="95" spans="1:12" ht="16.5" customHeight="1">
      <c r="A95" t="s">
        <v>60</v>
      </c>
      <c r="F95" s="28">
        <v>0</v>
      </c>
      <c r="G95" s="27">
        <v>0</v>
      </c>
      <c r="J95" s="28">
        <v>1542</v>
      </c>
      <c r="K95" s="27">
        <v>84451.79999999999</v>
      </c>
      <c r="L95" s="26">
        <v>166.58275378381518</v>
      </c>
    </row>
    <row r="96" spans="1:12" ht="16.5" customHeight="1">
      <c r="A96" t="s">
        <v>69</v>
      </c>
      <c r="F96" s="28">
        <v>0</v>
      </c>
      <c r="G96" s="27">
        <v>0</v>
      </c>
      <c r="J96" s="28">
        <v>915</v>
      </c>
      <c r="K96" s="27">
        <v>50148</v>
      </c>
      <c r="L96" s="26">
        <v>188.47920275983088</v>
      </c>
    </row>
    <row r="97" spans="1:12" ht="16.5" customHeight="1">
      <c r="A97" t="s">
        <v>135</v>
      </c>
      <c r="F97" s="28">
        <v>0</v>
      </c>
      <c r="G97" s="27">
        <v>0</v>
      </c>
      <c r="J97" s="28">
        <v>20</v>
      </c>
      <c r="K97" s="27">
        <v>1097</v>
      </c>
      <c r="L97" s="26">
        <v>156.5</v>
      </c>
    </row>
    <row r="98" spans="1:12" ht="16.5" customHeight="1">
      <c r="A98" t="s">
        <v>87</v>
      </c>
      <c r="F98" s="28">
        <v>0</v>
      </c>
      <c r="G98" s="27">
        <v>0</v>
      </c>
      <c r="J98" s="28">
        <v>70</v>
      </c>
      <c r="K98" s="27">
        <v>3837.5</v>
      </c>
      <c r="L98" s="26">
        <v>258.15</v>
      </c>
    </row>
    <row r="99" spans="1:12" ht="16.5" customHeight="1">
      <c r="A99" t="s">
        <v>78</v>
      </c>
      <c r="F99" s="28">
        <v>0</v>
      </c>
      <c r="G99" s="27">
        <v>0</v>
      </c>
      <c r="J99" s="28">
        <v>168</v>
      </c>
      <c r="K99" s="27">
        <v>9187.5</v>
      </c>
      <c r="L99" s="26">
        <v>233.6268299319728</v>
      </c>
    </row>
    <row r="100" spans="1:12" ht="16.5" customHeight="1">
      <c r="A100" t="s">
        <v>118</v>
      </c>
      <c r="F100" s="28">
        <v>0</v>
      </c>
      <c r="G100" s="27">
        <v>0</v>
      </c>
      <c r="J100" s="28">
        <v>380</v>
      </c>
      <c r="K100" s="27">
        <v>20850.5</v>
      </c>
      <c r="L100" s="26">
        <v>181.92775041365914</v>
      </c>
    </row>
    <row r="101" spans="1:12" ht="16.5" customHeight="1">
      <c r="A101" t="s">
        <v>103</v>
      </c>
      <c r="F101" s="28">
        <v>0</v>
      </c>
      <c r="G101" s="27">
        <v>0</v>
      </c>
      <c r="J101" s="28">
        <v>300</v>
      </c>
      <c r="K101" s="27">
        <v>16465</v>
      </c>
      <c r="L101" s="26">
        <v>186.43961281506228</v>
      </c>
    </row>
    <row r="102" spans="1:12" ht="16.5" customHeight="1">
      <c r="A102" t="s">
        <v>108</v>
      </c>
      <c r="F102" s="28">
        <v>0</v>
      </c>
      <c r="G102" s="27">
        <v>0</v>
      </c>
      <c r="J102" s="28">
        <v>10</v>
      </c>
      <c r="K102" s="27">
        <v>548.5</v>
      </c>
      <c r="L102" s="26">
        <v>313</v>
      </c>
    </row>
    <row r="103" spans="1:12" ht="16.5" customHeight="1">
      <c r="A103" t="s">
        <v>142</v>
      </c>
      <c r="F103" s="28">
        <v>0</v>
      </c>
      <c r="G103" s="27">
        <v>0</v>
      </c>
      <c r="J103" s="28">
        <v>775</v>
      </c>
      <c r="K103" s="27">
        <v>42383.5</v>
      </c>
      <c r="L103" s="26">
        <v>111.41283754291175</v>
      </c>
    </row>
    <row r="104" spans="1:12" ht="16.5" customHeight="1">
      <c r="A104" t="s">
        <v>73</v>
      </c>
      <c r="F104" s="28">
        <v>0</v>
      </c>
      <c r="G104" s="27">
        <v>0</v>
      </c>
      <c r="J104" s="28">
        <v>275</v>
      </c>
      <c r="K104" s="27">
        <v>15081.8</v>
      </c>
      <c r="L104" s="26">
        <v>219.294597925977</v>
      </c>
    </row>
    <row r="105" spans="1:12" ht="16.5" customHeight="1">
      <c r="A105" t="s">
        <v>50</v>
      </c>
      <c r="F105" s="28">
        <v>0</v>
      </c>
      <c r="G105" s="27">
        <v>0</v>
      </c>
      <c r="J105" s="28">
        <v>967</v>
      </c>
      <c r="K105" s="27">
        <v>53060.299999999996</v>
      </c>
      <c r="L105" s="26">
        <v>194.74350318411322</v>
      </c>
    </row>
    <row r="106" spans="1:12" ht="16.5" customHeight="1">
      <c r="A106" t="s">
        <v>114</v>
      </c>
      <c r="F106" s="28">
        <v>0</v>
      </c>
      <c r="G106" s="27">
        <v>0</v>
      </c>
      <c r="J106" s="28">
        <v>575</v>
      </c>
      <c r="K106" s="27">
        <v>31557.3</v>
      </c>
      <c r="L106" s="26">
        <v>194.3639590205753</v>
      </c>
    </row>
    <row r="107" spans="1:12" ht="16.5" customHeight="1">
      <c r="A107" t="s">
        <v>136</v>
      </c>
      <c r="F107" s="28">
        <v>0</v>
      </c>
      <c r="G107" s="27">
        <v>0</v>
      </c>
      <c r="J107" s="28">
        <v>50</v>
      </c>
      <c r="K107" s="27">
        <v>2745.5</v>
      </c>
      <c r="L107" s="26">
        <v>162.80823165179385</v>
      </c>
    </row>
    <row r="108" spans="1:12" ht="16.5" customHeight="1">
      <c r="A108" t="s">
        <v>99</v>
      </c>
      <c r="F108" s="28">
        <v>0</v>
      </c>
      <c r="G108" s="27">
        <v>0</v>
      </c>
      <c r="J108" s="28">
        <v>450</v>
      </c>
      <c r="K108" s="27">
        <v>24658.5</v>
      </c>
      <c r="L108" s="26">
        <v>215.1583249183852</v>
      </c>
    </row>
    <row r="110" spans="1:12" ht="16.5" customHeight="1">
      <c r="A110" t="s">
        <v>13</v>
      </c>
      <c r="B110" s="28">
        <v>3343</v>
      </c>
      <c r="C110" s="27">
        <v>183465.5</v>
      </c>
      <c r="D110" s="28">
        <v>663</v>
      </c>
      <c r="E110" s="27">
        <v>36375.3</v>
      </c>
      <c r="F110" s="28">
        <v>4006</v>
      </c>
      <c r="G110" s="27">
        <v>219840.80000000002</v>
      </c>
      <c r="H110" s="26">
        <v>166.5264873490271</v>
      </c>
      <c r="J110" s="28">
        <v>102196</v>
      </c>
      <c r="K110" s="27">
        <v>5605865.700000001</v>
      </c>
      <c r="L110" s="26">
        <v>189.88401022117415</v>
      </c>
    </row>
    <row r="111" spans="1:12" ht="16.5" customHeight="1">
      <c r="A111" t="s">
        <v>129</v>
      </c>
      <c r="B111" s="28">
        <v>3353</v>
      </c>
      <c r="C111" s="27">
        <v>184014</v>
      </c>
      <c r="D111" s="28">
        <v>663</v>
      </c>
      <c r="E111" s="27">
        <v>36375.3</v>
      </c>
      <c r="F111" s="28">
        <v>4016</v>
      </c>
      <c r="G111" s="27">
        <v>220389.30000000002</v>
      </c>
      <c r="H111" s="26">
        <v>166.3609177033549</v>
      </c>
      <c r="J111" s="28">
        <v>102556</v>
      </c>
      <c r="K111" s="27">
        <v>5625569.500000001</v>
      </c>
      <c r="L111" s="26">
        <v>189.56812589858262</v>
      </c>
    </row>
    <row r="113" ht="16.5" customHeight="1">
      <c r="A113" t="s">
        <v>70</v>
      </c>
    </row>
    <row r="114" spans="1:9" ht="16.5" customHeight="1">
      <c r="A114" t="s">
        <v>62</v>
      </c>
      <c r="I114" t="s">
        <v>64</v>
      </c>
    </row>
    <row r="115" spans="1:8" ht="16.5" customHeight="1">
      <c r="A115" t="s">
        <v>63</v>
      </c>
      <c r="H115" s="26" t="s">
        <v>65</v>
      </c>
    </row>
    <row r="116" ht="16.5" customHeight="1">
      <c r="A116" t="s">
        <v>24</v>
      </c>
    </row>
    <row r="117" ht="16.5" customHeight="1">
      <c r="A117" t="s">
        <v>25</v>
      </c>
    </row>
  </sheetData>
  <sheetProtection/>
  <printOptions/>
  <pageMargins left="0.45" right="0.45" top="0.98" bottom="0.5" header="0.3" footer="0.3"/>
  <pageSetup horizontalDpi="180" verticalDpi="180" orientation="portrait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DIDAR</cp:lastModifiedBy>
  <cp:lastPrinted>2020-01-12T06:46:49Z</cp:lastPrinted>
  <dcterms:created xsi:type="dcterms:W3CDTF">2017-09-24T04:46:07Z</dcterms:created>
  <dcterms:modified xsi:type="dcterms:W3CDTF">2020-01-12T06:46:59Z</dcterms:modified>
  <cp:category/>
  <cp:version/>
  <cp:contentType/>
  <cp:contentStatus/>
</cp:coreProperties>
</file>