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activeTab="0"/>
  </bookViews>
  <sheets>
    <sheet name="uptodate sale 24" sheetId="1" r:id="rId1"/>
    <sheet name="auction avg" sheetId="2" r:id="rId2"/>
    <sheet name="buyers purchase sale 24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<sst xmlns="http://schemas.openxmlformats.org/spreadsheetml/2006/main" count="184" uniqueCount="146">
  <si>
    <t>The Secretary</t>
  </si>
  <si>
    <t>Bangladesh Tea Board</t>
  </si>
  <si>
    <t>171/172, Baizid Bostami Road</t>
  </si>
  <si>
    <t>Nasirabad, Chittagong.</t>
  </si>
  <si>
    <t>Dear Sir,</t>
  </si>
  <si>
    <t xml:space="preserve">               We mention below the auction average of the above mentioned sale.</t>
  </si>
  <si>
    <t>Packages</t>
  </si>
  <si>
    <t>Kilograms</t>
  </si>
  <si>
    <t xml:space="preserve">Amount </t>
  </si>
  <si>
    <t>Av. Price</t>
  </si>
  <si>
    <t>Black Leaf :</t>
  </si>
  <si>
    <t>CTC</t>
  </si>
  <si>
    <t>Black Dust :</t>
  </si>
  <si>
    <t>Total:</t>
  </si>
  <si>
    <t>Buyers Purchases :</t>
  </si>
  <si>
    <t>%</t>
  </si>
  <si>
    <t>Export :</t>
  </si>
  <si>
    <t>Internal :</t>
  </si>
  <si>
    <t>Total :</t>
  </si>
  <si>
    <t xml:space="preserve">           Assuring you of our best services.</t>
  </si>
  <si>
    <t xml:space="preserve">              Yours faithfully,</t>
  </si>
  <si>
    <t>c.c. to.:</t>
  </si>
  <si>
    <t xml:space="preserve">                   For: PRODUCE BROKERS LIMITED</t>
  </si>
  <si>
    <t>1. The Secretary, Bangladeshiyo Cha Sangsad, Dhaka</t>
  </si>
  <si>
    <t>2. The Deputy Director (Trade), Bangladesh Tea Board, Ctg.</t>
  </si>
  <si>
    <t>3. The Asstt. Director (Trade), Bangladesh Tea Board, Ctg.</t>
  </si>
  <si>
    <t>4. M/s. National Brokers Ltd., Ctg.</t>
  </si>
  <si>
    <t>5. M/s. Unity Brokers Ltd., Ctg.</t>
  </si>
  <si>
    <t>6. M/s. Purba Bangla Brokers Ltd., Ctg.</t>
  </si>
  <si>
    <t>7. M/s. Progressive Brokers Ltd., Ctg.</t>
  </si>
  <si>
    <t>8. M/s. K. S. Brokers Ltd., Ctg.</t>
  </si>
  <si>
    <t>9. M/s. Planters Brokers Ltd., Ctg.</t>
  </si>
  <si>
    <t>Produce Brokers Limited</t>
  </si>
  <si>
    <t>1349/A, North Agrabad, D.T. Road,</t>
  </si>
  <si>
    <t>Askerabad (1st Floor), Chittagong-4224</t>
  </si>
  <si>
    <t>Pkgs.</t>
  </si>
  <si>
    <t xml:space="preserve"> </t>
  </si>
  <si>
    <t>171/172, Baizid Bostami Road, Nasirabad</t>
  </si>
  <si>
    <t>Chittagong</t>
  </si>
  <si>
    <t>TEA AUCTION</t>
  </si>
  <si>
    <t>Buyers Name</t>
  </si>
  <si>
    <t xml:space="preserve">Leaf </t>
  </si>
  <si>
    <t>Dust</t>
  </si>
  <si>
    <t>Total</t>
  </si>
  <si>
    <t>Exporter:</t>
  </si>
  <si>
    <t>Kgs.</t>
  </si>
  <si>
    <t>Av.Pr.</t>
  </si>
  <si>
    <t>Ispahani Tea Limited</t>
  </si>
  <si>
    <t>Loose Tea Dealers (Internal):</t>
  </si>
  <si>
    <t>Abul Khair Consumer Prodts. Ltd.</t>
  </si>
  <si>
    <t>Ali Tea House, B-Baria</t>
  </si>
  <si>
    <t>HRC Products Limited</t>
  </si>
  <si>
    <t>Meghna Tea Company Ltd.</t>
  </si>
  <si>
    <t>New Bangladesh Tea House</t>
  </si>
  <si>
    <t>Popular Tea House, Dhaka</t>
  </si>
  <si>
    <t>Sathi Tea House</t>
  </si>
  <si>
    <t>The ACME Agrovet &amp; Beverage Ltd.</t>
  </si>
  <si>
    <t>Unilever (BD) Ltd.</t>
  </si>
  <si>
    <t>Banani Tea &amp; Trading Co.</t>
  </si>
  <si>
    <t>Bengal Tea House, Chandpore</t>
  </si>
  <si>
    <t xml:space="preserve">Green Leaf Tea </t>
  </si>
  <si>
    <t>Gupta Tea House</t>
  </si>
  <si>
    <t>Kamona Tea House</t>
  </si>
  <si>
    <t>Lakshmi Narayan Tea House</t>
  </si>
  <si>
    <t>Md. Rafique Ullah Patwary Agn.</t>
  </si>
  <si>
    <t>Shaptodinga Corporation, Moulvibazar</t>
  </si>
  <si>
    <t>Sharif Tea House</t>
  </si>
  <si>
    <t>Shawon Cha Co.</t>
  </si>
  <si>
    <t>c.c.to:</t>
  </si>
  <si>
    <t>1. The Secretary, Tea Traders Association of Bangladesh, Ctg.</t>
  </si>
  <si>
    <t>Yours faithfully,</t>
  </si>
  <si>
    <t xml:space="preserve">For: Produce Brokers Limited </t>
  </si>
  <si>
    <t>Kalam Tea House</t>
  </si>
  <si>
    <t>Mustaque Tea House</t>
  </si>
  <si>
    <t>Rose Tea House</t>
  </si>
  <si>
    <t>Shaw Wallace (BD) Ltd.</t>
  </si>
  <si>
    <t>Assuring you of our best services.</t>
  </si>
  <si>
    <t xml:space="preserve">Hoque Tea &amp; Trading </t>
  </si>
  <si>
    <t xml:space="preserve">Imam Tea &amp; Trading </t>
  </si>
  <si>
    <t>Tara Tea House</t>
  </si>
  <si>
    <t>Tetley ACI (BD) Ltd.</t>
  </si>
  <si>
    <t>Three Star</t>
  </si>
  <si>
    <t>Mintu Tea House</t>
  </si>
  <si>
    <t>Rahim Tea Supply</t>
  </si>
  <si>
    <t>Srabani Tea House</t>
  </si>
  <si>
    <t>Hossain Tea Store</t>
  </si>
  <si>
    <t>Kamal Tea &amp; Trading (KTC)</t>
  </si>
  <si>
    <t>S. R. Enterprise (S.R. Corp.)</t>
  </si>
  <si>
    <t>Asib Brothers</t>
  </si>
  <si>
    <t>We mention below the average prices realised by tea estates in our catalogue during the season 2019-2020.</t>
  </si>
  <si>
    <t>Ref: No.PBL/114/2019</t>
  </si>
  <si>
    <t>Season: 2019-2020</t>
  </si>
  <si>
    <t>Jamuna Tea &amp; Trading</t>
  </si>
  <si>
    <t>South Eastern Food Prodts. Ltd.</t>
  </si>
  <si>
    <t>Phone:723937, E-mail: prodbrok@gmail.com &amp; produce@bbts.net</t>
  </si>
  <si>
    <t>Av.Price</t>
  </si>
  <si>
    <t>Aftab Tea Traders</t>
  </si>
  <si>
    <t>Bangladesh Tea Corporation</t>
  </si>
  <si>
    <t>F. A. Tea House &amp; Nasima Food</t>
  </si>
  <si>
    <t>M. Ahmad Tea &amp; Lands Co. Ltd.,</t>
  </si>
  <si>
    <t>Popular Tea House, Sreemangal</t>
  </si>
  <si>
    <t>Bar Aulia Store</t>
  </si>
  <si>
    <t>Hoque Tea House, Ctg.</t>
  </si>
  <si>
    <t>Jamal Tea House, Sreemangal</t>
  </si>
  <si>
    <t>Padma Tea Supply</t>
  </si>
  <si>
    <t>Ziku Tea Store</t>
  </si>
  <si>
    <t>Barnali Tea &amp; Trading</t>
  </si>
  <si>
    <t>Camellia Cha Co.</t>
  </si>
  <si>
    <t>Dhaka Tea Centre</t>
  </si>
  <si>
    <t>Sylhet Tea &amp; Food</t>
  </si>
  <si>
    <t>Danish Foods Ltd.</t>
  </si>
  <si>
    <t>Hossain Tea Supply</t>
  </si>
  <si>
    <t>Neshat Marketing Enterprise</t>
  </si>
  <si>
    <t>R. M. Traders</t>
  </si>
  <si>
    <t>Taj Tea &amp; Trading Co.</t>
  </si>
  <si>
    <t>Kazi Tea &amp; Co.</t>
  </si>
  <si>
    <t>Tea Supply &amp; Trading (TSC)</t>
  </si>
  <si>
    <t>Asha Traders</t>
  </si>
  <si>
    <t>Alamgir Tea House</t>
  </si>
  <si>
    <t>Shabnam Vegetable Oil Inds. Ltd.</t>
  </si>
  <si>
    <t>The Consolidated Tea Lands Co.(Bd) Ltd.</t>
  </si>
  <si>
    <t>Al-Amin Tea Co.</t>
  </si>
  <si>
    <t>Moti Tea House</t>
  </si>
  <si>
    <t>Ahmed Tea House, Sreemangal</t>
  </si>
  <si>
    <t>Super Oil Refinery Ltd.</t>
  </si>
  <si>
    <t>Ahmed Traders, Moulvibazar</t>
  </si>
  <si>
    <t>Camellia Limited</t>
  </si>
  <si>
    <t>Purbasa Tea House</t>
  </si>
  <si>
    <t>Samia Tea House</t>
  </si>
  <si>
    <t>Fenchuganj Tea House</t>
  </si>
  <si>
    <t>Maria Tea House</t>
  </si>
  <si>
    <t>NB Dairy &amp; Consu. Prodts. Ltd.</t>
  </si>
  <si>
    <t>Nishita Foods</t>
  </si>
  <si>
    <t>END</t>
  </si>
  <si>
    <t>Prime Tea House</t>
  </si>
  <si>
    <t>Millenium Tea Traders</t>
  </si>
  <si>
    <t>Olympic Milk Food Pkg. Inds. (Pvt.)</t>
  </si>
  <si>
    <t>Date: 27/10/2019</t>
  </si>
  <si>
    <t>Auction Average of Sale No. 24 held on 22nd October, 2019</t>
  </si>
  <si>
    <t xml:space="preserve">         Date : 27th October, 2019</t>
  </si>
  <si>
    <t>Ref: PBL/114/24/2019</t>
  </si>
  <si>
    <t>Date : 27/10/2019</t>
  </si>
  <si>
    <t>Buyers Purchase Statement of Sale No. 24 (2019-2020) Season held on 22nd October, 2019</t>
  </si>
  <si>
    <t>SALE NO. 24</t>
  </si>
  <si>
    <t>UPTO DATE SALE NO. 24</t>
  </si>
  <si>
    <t>Grand Total: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</si>
</sst>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Arial Narrow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4"/>
      <name val="Times New Roman"/>
      <family val="1"/>
    </font>
    <font>
      <sz val="10"/>
      <name val="Tahoma"/>
      <family val="2"/>
    </font>
    <font>
      <u val="single"/>
      <sz val="10"/>
      <name val="Tahoma"/>
      <family val="2"/>
    </font>
    <font>
      <u val="singleAccounting"/>
      <sz val="10"/>
      <name val="Tahoma"/>
      <family val="2"/>
    </font>
    <font>
      <sz val="9.5"/>
      <name val="Arial Narrow"/>
      <family val="2"/>
    </font>
    <font>
      <b/>
      <sz val="10"/>
      <name val="Tahoma"/>
      <family val="2"/>
    </font>
    <font>
      <u val="singleAccounting"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u val="singleAccounting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42" applyNumberFormat="1" applyFont="1" applyAlignment="1">
      <alignment horizontal="left"/>
    </xf>
    <xf numFmtId="165" fontId="3" fillId="0" borderId="0" xfId="42" applyNumberFormat="1" applyFont="1" applyAlignment="1">
      <alignment/>
    </xf>
    <xf numFmtId="166" fontId="3" fillId="0" borderId="0" xfId="42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164" fontId="3" fillId="0" borderId="10" xfId="42" applyNumberFormat="1" applyFont="1" applyBorder="1" applyAlignment="1">
      <alignment horizontal="left"/>
    </xf>
    <xf numFmtId="165" fontId="3" fillId="0" borderId="10" xfId="42" applyNumberFormat="1" applyFont="1" applyBorder="1" applyAlignment="1">
      <alignment/>
    </xf>
    <xf numFmtId="166" fontId="3" fillId="0" borderId="10" xfId="42" applyNumberFormat="1" applyFont="1" applyBorder="1" applyAlignment="1">
      <alignment horizontal="right"/>
    </xf>
    <xf numFmtId="165" fontId="3" fillId="0" borderId="11" xfId="42" applyNumberFormat="1" applyFont="1" applyBorder="1" applyAlignment="1">
      <alignment/>
    </xf>
    <xf numFmtId="166" fontId="3" fillId="0" borderId="11" xfId="42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center"/>
    </xf>
    <xf numFmtId="164" fontId="3" fillId="0" borderId="0" xfId="42" applyNumberFormat="1" applyFont="1" applyBorder="1" applyAlignment="1">
      <alignment/>
    </xf>
    <xf numFmtId="165" fontId="3" fillId="0" borderId="0" xfId="42" applyNumberFormat="1" applyFont="1" applyBorder="1" applyAlignment="1">
      <alignment/>
    </xf>
    <xf numFmtId="16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3" fillId="0" borderId="0" xfId="42" applyNumberFormat="1" applyFont="1" applyBorder="1" applyAlignment="1">
      <alignment horizontal="right"/>
    </xf>
    <xf numFmtId="165" fontId="3" fillId="0" borderId="0" xfId="42" applyNumberFormat="1" applyFont="1" applyBorder="1" applyAlignment="1">
      <alignment horizontal="right"/>
    </xf>
    <xf numFmtId="165" fontId="4" fillId="0" borderId="0" xfId="42" applyNumberFormat="1" applyFont="1" applyBorder="1" applyAlignment="1">
      <alignment horizontal="right"/>
    </xf>
    <xf numFmtId="10" fontId="3" fillId="0" borderId="0" xfId="57" applyNumberFormat="1" applyFont="1" applyAlignment="1">
      <alignment/>
    </xf>
    <xf numFmtId="43" fontId="0" fillId="0" borderId="0" xfId="42" applyFont="1" applyAlignment="1">
      <alignment/>
    </xf>
    <xf numFmtId="165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5" fontId="6" fillId="0" borderId="0" xfId="42" applyNumberFormat="1" applyFont="1" applyBorder="1" applyAlignment="1">
      <alignment horizontal="right"/>
    </xf>
    <xf numFmtId="4" fontId="6" fillId="0" borderId="0" xfId="44" applyNumberFormat="1" applyFont="1" applyBorder="1" applyAlignment="1">
      <alignment horizontal="center"/>
    </xf>
    <xf numFmtId="165" fontId="8" fillId="0" borderId="0" xfId="42" applyNumberFormat="1" applyFont="1" applyBorder="1" applyAlignment="1">
      <alignment horizontal="right"/>
    </xf>
    <xf numFmtId="4" fontId="8" fillId="0" borderId="0" xfId="44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65" fontId="7" fillId="0" borderId="0" xfId="42" applyNumberFormat="1" applyFont="1" applyBorder="1" applyAlignment="1">
      <alignment horizontal="center"/>
    </xf>
    <xf numFmtId="4" fontId="7" fillId="0" borderId="0" xfId="44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right"/>
    </xf>
    <xf numFmtId="164" fontId="6" fillId="0" borderId="0" xfId="42" applyNumberFormat="1" applyFont="1" applyBorder="1" applyAlignment="1">
      <alignment/>
    </xf>
    <xf numFmtId="164" fontId="6" fillId="0" borderId="0" xfId="42" applyNumberFormat="1" applyFont="1" applyBorder="1" applyAlignment="1">
      <alignment horizontal="center"/>
    </xf>
    <xf numFmtId="165" fontId="6" fillId="0" borderId="0" xfId="42" applyNumberFormat="1" applyFont="1" applyBorder="1" applyAlignment="1">
      <alignment horizontal="center"/>
    </xf>
    <xf numFmtId="43" fontId="6" fillId="0" borderId="0" xfId="42" applyFont="1" applyBorder="1" applyAlignment="1">
      <alignment horizontal="center"/>
    </xf>
    <xf numFmtId="10" fontId="6" fillId="0" borderId="0" xfId="57" applyNumberFormat="1" applyFont="1" applyBorder="1" applyAlignment="1">
      <alignment horizontal="center"/>
    </xf>
    <xf numFmtId="164" fontId="8" fillId="0" borderId="0" xfId="42" applyNumberFormat="1" applyFont="1" applyBorder="1" applyAlignment="1">
      <alignment/>
    </xf>
    <xf numFmtId="164" fontId="8" fillId="0" borderId="0" xfId="42" applyNumberFormat="1" applyFont="1" applyBorder="1" applyAlignment="1">
      <alignment horizontal="center"/>
    </xf>
    <xf numFmtId="165" fontId="8" fillId="0" borderId="0" xfId="42" applyNumberFormat="1" applyFont="1" applyBorder="1" applyAlignment="1">
      <alignment horizontal="center"/>
    </xf>
    <xf numFmtId="43" fontId="8" fillId="0" borderId="0" xfId="42" applyFont="1" applyBorder="1" applyAlignment="1">
      <alignment horizontal="center"/>
    </xf>
    <xf numFmtId="10" fontId="8" fillId="0" borderId="0" xfId="57" applyNumberFormat="1" applyFont="1" applyBorder="1" applyAlignment="1">
      <alignment horizontal="center"/>
    </xf>
    <xf numFmtId="165" fontId="6" fillId="0" borderId="0" xfId="42" applyNumberFormat="1" applyFont="1" applyAlignment="1">
      <alignment horizontal="right"/>
    </xf>
    <xf numFmtId="4" fontId="6" fillId="0" borderId="0" xfId="0" applyNumberFormat="1" applyFont="1" applyAlignment="1">
      <alignment horizontal="center"/>
    </xf>
    <xf numFmtId="0" fontId="9" fillId="0" borderId="0" xfId="0" applyFont="1" applyBorder="1" applyAlignment="1">
      <alignment/>
    </xf>
    <xf numFmtId="169" fontId="6" fillId="0" borderId="0" xfId="0" applyNumberFormat="1" applyFont="1" applyBorder="1" applyAlignment="1">
      <alignment horizontal="center"/>
    </xf>
    <xf numFmtId="164" fontId="3" fillId="0" borderId="0" xfId="42" applyNumberFormat="1" applyFont="1" applyBorder="1" applyAlignment="1">
      <alignment/>
    </xf>
    <xf numFmtId="43" fontId="3" fillId="0" borderId="0" xfId="42" applyFont="1" applyBorder="1" applyAlignment="1">
      <alignment/>
    </xf>
    <xf numFmtId="168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165" fontId="3" fillId="0" borderId="0" xfId="42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5" fontId="4" fillId="0" borderId="0" xfId="42" applyNumberFormat="1" applyFont="1" applyBorder="1" applyAlignment="1">
      <alignment horizontal="center"/>
    </xf>
    <xf numFmtId="164" fontId="4" fillId="0" borderId="0" xfId="42" applyNumberFormat="1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4" fontId="3" fillId="0" borderId="0" xfId="42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3" fillId="0" borderId="11" xfId="42" applyNumberFormat="1" applyFont="1" applyBorder="1" applyAlignment="1">
      <alignment horizontal="center"/>
    </xf>
    <xf numFmtId="164" fontId="3" fillId="0" borderId="11" xfId="42" applyNumberFormat="1" applyFont="1" applyBorder="1" applyAlignment="1">
      <alignment horizontal="center"/>
    </xf>
    <xf numFmtId="164" fontId="3" fillId="0" borderId="11" xfId="42" applyNumberFormat="1" applyFont="1" applyBorder="1" applyAlignment="1">
      <alignment/>
    </xf>
    <xf numFmtId="43" fontId="3" fillId="0" borderId="11" xfId="42" applyFont="1" applyBorder="1" applyAlignment="1">
      <alignment/>
    </xf>
    <xf numFmtId="43" fontId="3" fillId="0" borderId="0" xfId="42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0" fontId="10" fillId="0" borderId="0" xfId="0" applyFont="1" applyBorder="1" applyAlignment="1">
      <alignment/>
    </xf>
    <xf numFmtId="43" fontId="8" fillId="0" borderId="0" xfId="42" applyFont="1" applyBorder="1" applyAlignment="1">
      <alignment horizontal="right"/>
    </xf>
    <xf numFmtId="165" fontId="6" fillId="0" borderId="0" xfId="0" applyNumberFormat="1" applyFont="1" applyBorder="1" applyAlignment="1">
      <alignment horizontal="center"/>
    </xf>
    <xf numFmtId="164" fontId="11" fillId="0" borderId="0" xfId="42" applyNumberFormat="1" applyFont="1" applyBorder="1" applyAlignment="1">
      <alignment horizontal="right"/>
    </xf>
    <xf numFmtId="165" fontId="11" fillId="0" borderId="0" xfId="42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65" fontId="12" fillId="0" borderId="0" xfId="42" applyNumberFormat="1" applyFont="1" applyBorder="1" applyAlignment="1">
      <alignment horizontal="right"/>
    </xf>
    <xf numFmtId="4" fontId="12" fillId="0" borderId="0" xfId="44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/>
    </xf>
    <xf numFmtId="16" fontId="12" fillId="0" borderId="0" xfId="0" applyNumberFormat="1" applyFont="1" applyBorder="1" applyAlignment="1">
      <alignment/>
    </xf>
    <xf numFmtId="165" fontId="15" fillId="0" borderId="0" xfId="42" applyNumberFormat="1" applyFont="1" applyBorder="1" applyAlignment="1">
      <alignment horizontal="right"/>
    </xf>
    <xf numFmtId="4" fontId="15" fillId="0" borderId="0" xfId="44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165" fontId="14" fillId="0" borderId="0" xfId="42" applyNumberFormat="1" applyFont="1" applyBorder="1" applyAlignment="1">
      <alignment horizontal="center"/>
    </xf>
    <xf numFmtId="4" fontId="14" fillId="0" borderId="0" xfId="44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right"/>
    </xf>
    <xf numFmtId="164" fontId="6" fillId="0" borderId="0" xfId="42" applyNumberFormat="1" applyFont="1" applyAlignment="1">
      <alignment horizontal="right"/>
    </xf>
    <xf numFmtId="43" fontId="6" fillId="0" borderId="0" xfId="42" applyFont="1" applyAlignment="1">
      <alignment horizontal="right"/>
    </xf>
    <xf numFmtId="10" fontId="6" fillId="0" borderId="0" xfId="0" applyNumberFormat="1" applyFont="1" applyAlignment="1">
      <alignment/>
    </xf>
    <xf numFmtId="164" fontId="8" fillId="0" borderId="0" xfId="42" applyNumberFormat="1" applyFont="1" applyAlignment="1">
      <alignment horizontal="right"/>
    </xf>
    <xf numFmtId="165" fontId="8" fillId="0" borderId="0" xfId="42" applyNumberFormat="1" applyFont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0" fontId="14" fillId="0" borderId="0" xfId="0" applyFont="1" applyBorder="1" applyAlignment="1">
      <alignment/>
    </xf>
    <xf numFmtId="43" fontId="8" fillId="0" borderId="0" xfId="42" applyFont="1" applyAlignment="1">
      <alignment horizontal="right"/>
    </xf>
    <xf numFmtId="10" fontId="8" fillId="0" borderId="0" xfId="0" applyNumberFormat="1" applyFont="1" applyAlignment="1">
      <alignment/>
    </xf>
    <xf numFmtId="43" fontId="3" fillId="0" borderId="0" xfId="42" applyFont="1" applyBorder="1" applyAlignment="1">
      <alignment horizontal="right"/>
    </xf>
    <xf numFmtId="43" fontId="11" fillId="0" borderId="0" xfId="42" applyFont="1" applyBorder="1" applyAlignment="1">
      <alignment horizontal="right"/>
    </xf>
    <xf numFmtId="10" fontId="11" fillId="0" borderId="0" xfId="57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0" fontId="3" fillId="0" borderId="0" xfId="57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2">
          <cell r="A2" t="str">
            <v>Season: 2019-2020</v>
          </cell>
        </row>
        <row r="3">
          <cell r="A3" t="str">
            <v>GARDEN (C  T  C)</v>
          </cell>
        </row>
        <row r="4">
          <cell r="A4" t="str">
            <v>CHUNDEECHERRA</v>
          </cell>
          <cell r="E4">
            <v>3291</v>
          </cell>
          <cell r="G4">
            <v>177.5</v>
          </cell>
          <cell r="K4">
            <v>113509.7</v>
          </cell>
          <cell r="M4">
            <v>184.9673560937964</v>
          </cell>
        </row>
        <row r="5">
          <cell r="A5" t="str">
            <v>CLONAL</v>
          </cell>
          <cell r="K5">
            <v>29737</v>
          </cell>
          <cell r="M5">
            <v>157.68714059925347</v>
          </cell>
        </row>
        <row r="6">
          <cell r="A6" t="str">
            <v>DAKSHINGUL</v>
          </cell>
          <cell r="K6">
            <v>6039.4</v>
          </cell>
          <cell r="M6">
            <v>182.0969798324337</v>
          </cell>
        </row>
        <row r="7">
          <cell r="A7" t="str">
            <v>DAKSHINGUL A/C ASGORABAD</v>
          </cell>
          <cell r="K7">
            <v>7135</v>
          </cell>
          <cell r="M7">
            <v>165.7312543798178</v>
          </cell>
        </row>
        <row r="8">
          <cell r="A8" t="str">
            <v>DAKSHINGUL A/C LAXMICHERRA</v>
          </cell>
          <cell r="K8">
            <v>6311.5</v>
          </cell>
          <cell r="M8">
            <v>186.4776202170641</v>
          </cell>
        </row>
        <row r="9">
          <cell r="A9" t="str">
            <v>DAKSHINGUL A/C MUROICHERRA</v>
          </cell>
          <cell r="K9">
            <v>4942.5</v>
          </cell>
          <cell r="M9">
            <v>174.66676783004553</v>
          </cell>
        </row>
        <row r="10">
          <cell r="A10" t="str">
            <v>DOLOI</v>
          </cell>
          <cell r="E10">
            <v>10970</v>
          </cell>
          <cell r="G10">
            <v>142.8</v>
          </cell>
          <cell r="K10">
            <v>292742.5</v>
          </cell>
          <cell r="M10">
            <v>192.4735281006345</v>
          </cell>
        </row>
        <row r="11">
          <cell r="A11" t="str">
            <v>HALDAVALLEY</v>
          </cell>
          <cell r="E11">
            <v>1097</v>
          </cell>
          <cell r="G11">
            <v>180</v>
          </cell>
          <cell r="K11">
            <v>67534.1</v>
          </cell>
          <cell r="M11">
            <v>198.01738084908214</v>
          </cell>
        </row>
        <row r="12">
          <cell r="A12" t="str">
            <v>JUNGLEBARI</v>
          </cell>
          <cell r="E12">
            <v>548.5</v>
          </cell>
          <cell r="G12">
            <v>166</v>
          </cell>
          <cell r="K12">
            <v>88726.9</v>
          </cell>
          <cell r="M12">
            <v>195.86826993842905</v>
          </cell>
        </row>
        <row r="13">
          <cell r="A13" t="str">
            <v>KAIYACHERRA DALU</v>
          </cell>
          <cell r="E13">
            <v>24219.3</v>
          </cell>
          <cell r="G13">
            <v>288.59964986601597</v>
          </cell>
          <cell r="K13">
            <v>463510.89999999997</v>
          </cell>
          <cell r="M13">
            <v>296.9885353289427</v>
          </cell>
        </row>
        <row r="14">
          <cell r="A14" t="str">
            <v>KHADIM</v>
          </cell>
          <cell r="E14">
            <v>548.5</v>
          </cell>
          <cell r="G14">
            <v>165</v>
          </cell>
          <cell r="K14">
            <v>63485.6</v>
          </cell>
          <cell r="M14">
            <v>187.56997019796614</v>
          </cell>
        </row>
        <row r="15">
          <cell r="A15" t="str">
            <v>KURMAH</v>
          </cell>
          <cell r="E15">
            <v>1097.7</v>
          </cell>
          <cell r="G15">
            <v>178.505420424524</v>
          </cell>
          <cell r="K15">
            <v>46899.59999999999</v>
          </cell>
          <cell r="M15">
            <v>162.35528021560955</v>
          </cell>
        </row>
        <row r="16">
          <cell r="A16" t="str">
            <v>LAXMICHERRA</v>
          </cell>
          <cell r="K16">
            <v>19481.5</v>
          </cell>
          <cell r="M16">
            <v>181.5913302363781</v>
          </cell>
        </row>
        <row r="17">
          <cell r="A17" t="str">
            <v>LUAYUNI A/C MURAICHERRA</v>
          </cell>
          <cell r="K17">
            <v>12884.7</v>
          </cell>
          <cell r="M17">
            <v>173.08260960674286</v>
          </cell>
        </row>
        <row r="18">
          <cell r="A18" t="str">
            <v>MADABPORE</v>
          </cell>
          <cell r="K18">
            <v>58586.299999999996</v>
          </cell>
          <cell r="M18">
            <v>192.35296306474382</v>
          </cell>
        </row>
        <row r="19">
          <cell r="A19" t="str">
            <v>MADABPORE A/C BEJOYA</v>
          </cell>
          <cell r="E19">
            <v>1646.2</v>
          </cell>
          <cell r="G19">
            <v>150.3225610496902</v>
          </cell>
          <cell r="K19">
            <v>29855.900000000005</v>
          </cell>
          <cell r="M19">
            <v>174.01050713594293</v>
          </cell>
        </row>
        <row r="20">
          <cell r="A20" t="str">
            <v>MALNICHERRA</v>
          </cell>
          <cell r="E20">
            <v>9336.4</v>
          </cell>
          <cell r="G20">
            <v>179.76738357396854</v>
          </cell>
          <cell r="K20">
            <v>488974.20000000007</v>
          </cell>
          <cell r="M20">
            <v>198.44916337099176</v>
          </cell>
        </row>
        <row r="21">
          <cell r="A21" t="str">
            <v>MIRZAPORE</v>
          </cell>
          <cell r="E21">
            <v>27469.6</v>
          </cell>
          <cell r="G21">
            <v>203.35924076069546</v>
          </cell>
          <cell r="K21">
            <v>261957.6</v>
          </cell>
          <cell r="M21">
            <v>205.56722576478023</v>
          </cell>
        </row>
        <row r="22">
          <cell r="A22" t="str">
            <v>MORGEN TEA INDUSTRIES</v>
          </cell>
          <cell r="E22">
            <v>4388.7</v>
          </cell>
          <cell r="G22">
            <v>104.50087725294507</v>
          </cell>
          <cell r="K22">
            <v>27432.000000000004</v>
          </cell>
          <cell r="M22">
            <v>157.50222003499562</v>
          </cell>
        </row>
        <row r="23">
          <cell r="A23" t="str">
            <v>N.B.C.T.I.</v>
          </cell>
          <cell r="E23">
            <v>1096.8</v>
          </cell>
          <cell r="G23">
            <v>120</v>
          </cell>
          <cell r="K23">
            <v>22023.399999999998</v>
          </cell>
          <cell r="M23">
            <v>133.28105106386843</v>
          </cell>
        </row>
        <row r="24">
          <cell r="A24" t="str">
            <v>PATRAKHOLA</v>
          </cell>
          <cell r="E24">
            <v>1098.5</v>
          </cell>
          <cell r="G24">
            <v>163</v>
          </cell>
          <cell r="K24">
            <v>134355.6</v>
          </cell>
          <cell r="M24">
            <v>172.87836681165504</v>
          </cell>
        </row>
        <row r="25">
          <cell r="A25" t="str">
            <v>PATRAKHOLA A/C KURMAH</v>
          </cell>
          <cell r="K25">
            <v>26397.2</v>
          </cell>
          <cell r="M25">
            <v>156.75844407740215</v>
          </cell>
        </row>
        <row r="26">
          <cell r="A26" t="str">
            <v>PATRAKHOLA A/C MADABPORE</v>
          </cell>
          <cell r="K26">
            <v>15614</v>
          </cell>
          <cell r="M26">
            <v>142.29459459459457</v>
          </cell>
        </row>
        <row r="27">
          <cell r="A27" t="str">
            <v>POPULAR TEA FACTORY</v>
          </cell>
          <cell r="E27">
            <v>3292.4</v>
          </cell>
          <cell r="G27">
            <v>101.66808407240919</v>
          </cell>
          <cell r="K27">
            <v>23044</v>
          </cell>
          <cell r="M27">
            <v>144.30715153619164</v>
          </cell>
        </row>
        <row r="28">
          <cell r="A28" t="str">
            <v>RAJNAGAR</v>
          </cell>
          <cell r="E28">
            <v>4943.2</v>
          </cell>
          <cell r="G28">
            <v>138.99991908075742</v>
          </cell>
          <cell r="K28">
            <v>394288.4</v>
          </cell>
          <cell r="M28">
            <v>192.29530719138577</v>
          </cell>
        </row>
        <row r="29">
          <cell r="A29" t="str">
            <v>RAMGARH</v>
          </cell>
          <cell r="E29">
            <v>2197</v>
          </cell>
          <cell r="G29">
            <v>180</v>
          </cell>
          <cell r="K29">
            <v>62069.399999999994</v>
          </cell>
          <cell r="M29">
            <v>198.4251595794385</v>
          </cell>
        </row>
        <row r="30">
          <cell r="A30" t="str">
            <v>SAZEDA RAFIQUE TEA FACTORY</v>
          </cell>
          <cell r="K30">
            <v>4936.9</v>
          </cell>
          <cell r="M30">
            <v>140.332739168304</v>
          </cell>
        </row>
        <row r="31">
          <cell r="A31" t="str">
            <v>SRIGOBINDPUR</v>
          </cell>
          <cell r="K31">
            <v>43541.600000000006</v>
          </cell>
          <cell r="M31">
            <v>205.6563011005567</v>
          </cell>
        </row>
        <row r="32">
          <cell r="A32" t="str">
            <v>SURMA</v>
          </cell>
          <cell r="E32">
            <v>12354.2</v>
          </cell>
          <cell r="G32">
            <v>175.65330818668954</v>
          </cell>
          <cell r="K32">
            <v>620645.3999999999</v>
          </cell>
          <cell r="M32">
            <v>202.75320899824604</v>
          </cell>
        </row>
        <row r="33">
          <cell r="A33" t="str">
            <v>TOTAL:</v>
          </cell>
          <cell r="E33">
            <v>109594.99999999999</v>
          </cell>
          <cell r="G33">
            <v>196.94323737396783</v>
          </cell>
          <cell r="K33">
            <v>3436662.8000000003</v>
          </cell>
          <cell r="M33">
            <v>206.94264496941622</v>
          </cell>
        </row>
        <row r="34">
          <cell r="A34" t="str">
            <v>Old Season: 2018-2019</v>
          </cell>
        </row>
        <row r="35">
          <cell r="A35" t="str">
            <v>N.B.C.T.I.</v>
          </cell>
          <cell r="K35">
            <v>22773.1</v>
          </cell>
          <cell r="M35">
            <v>71.44512604783715</v>
          </cell>
        </row>
        <row r="36">
          <cell r="A36" t="str">
            <v>TOTAL:</v>
          </cell>
          <cell r="E36">
            <v>0</v>
          </cell>
          <cell r="K36">
            <v>22773.1</v>
          </cell>
          <cell r="M36">
            <v>71.44512604783715</v>
          </cell>
        </row>
        <row r="37">
          <cell r="A37" t="str">
            <v>GRAND TOTAL:</v>
          </cell>
          <cell r="E37">
            <v>109594.99999999999</v>
          </cell>
          <cell r="G37">
            <v>196.94323737396783</v>
          </cell>
          <cell r="K37">
            <v>3459435.9000000004</v>
          </cell>
          <cell r="M37">
            <v>206.0506791584142</v>
          </cell>
        </row>
        <row r="40">
          <cell r="A40" t="str">
            <v>Buyers Purchase Analysis</v>
          </cell>
        </row>
        <row r="41">
          <cell r="A41" t="str">
            <v>EXPORT:</v>
          </cell>
          <cell r="D41">
            <v>20</v>
          </cell>
          <cell r="E41">
            <v>1097</v>
          </cell>
          <cell r="G41">
            <v>178.5</v>
          </cell>
          <cell r="H41">
            <v>0.0003171037220258944</v>
          </cell>
          <cell r="I41">
            <v>20</v>
          </cell>
          <cell r="J41">
            <v>1097</v>
          </cell>
          <cell r="L41">
            <v>178.5</v>
          </cell>
        </row>
        <row r="42">
          <cell r="A42" t="str">
            <v>INTERNAL :</v>
          </cell>
          <cell r="D42">
            <v>1976</v>
          </cell>
          <cell r="E42">
            <v>108498</v>
          </cell>
          <cell r="G42">
            <v>197.1297129901012</v>
          </cell>
          <cell r="H42">
            <v>0.9996828962779741</v>
          </cell>
          <cell r="I42">
            <v>63053</v>
          </cell>
          <cell r="J42">
            <v>3458338.9000000004</v>
          </cell>
          <cell r="L42">
            <v>206.05941835255067</v>
          </cell>
        </row>
        <row r="43">
          <cell r="A43" t="str">
            <v>TOTAL :</v>
          </cell>
          <cell r="D43">
            <v>1996</v>
          </cell>
          <cell r="E43">
            <v>109595</v>
          </cell>
          <cell r="G43">
            <v>196.9432373739678</v>
          </cell>
          <cell r="H43">
            <v>1</v>
          </cell>
          <cell r="I43">
            <v>63073</v>
          </cell>
          <cell r="J43">
            <v>3459435.9000000004</v>
          </cell>
          <cell r="L43">
            <v>206.0506791584142</v>
          </cell>
        </row>
      </sheetData>
      <sheetData sheetId="1">
        <row r="4">
          <cell r="C4" t="str">
            <v>Sale No. 24</v>
          </cell>
          <cell r="E4" t="str">
            <v>Upto Sale No. 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showGridLines="0" tabSelected="1" zoomScalePageLayoutView="0" workbookViewId="0" topLeftCell="A1">
      <selection activeCell="A14" sqref="A14"/>
    </sheetView>
  </sheetViews>
  <sheetFormatPr defaultColWidth="9.140625" defaultRowHeight="15"/>
  <cols>
    <col min="1" max="1" width="29.140625" style="0" customWidth="1"/>
    <col min="2" max="2" width="7.57421875" style="0" customWidth="1"/>
    <col min="3" max="3" width="14.421875" style="30" customWidth="1"/>
    <col min="4" max="4" width="13.7109375" style="29" customWidth="1"/>
    <col min="5" max="5" width="1.57421875" style="0" customWidth="1"/>
    <col min="6" max="6" width="12.140625" style="30" customWidth="1"/>
    <col min="7" max="7" width="12.8515625" style="29" customWidth="1"/>
    <col min="8" max="8" width="8.57421875" style="29" customWidth="1"/>
    <col min="9" max="9" width="8.00390625" style="0" customWidth="1"/>
  </cols>
  <sheetData>
    <row r="1" spans="1:9" ht="15.75">
      <c r="A1" s="92"/>
      <c r="B1" s="92"/>
      <c r="C1" s="93" t="s">
        <v>32</v>
      </c>
      <c r="D1" s="92"/>
      <c r="E1" s="92"/>
      <c r="F1" s="92"/>
      <c r="G1" s="92"/>
      <c r="H1" s="92"/>
      <c r="I1" s="92"/>
    </row>
    <row r="2" spans="1:9" ht="15">
      <c r="A2" s="92"/>
      <c r="B2" s="92"/>
      <c r="C2" s="94" t="s">
        <v>33</v>
      </c>
      <c r="D2" s="94"/>
      <c r="E2" s="94"/>
      <c r="F2" s="92"/>
      <c r="G2" s="92"/>
      <c r="H2" s="92"/>
      <c r="I2" s="92"/>
    </row>
    <row r="3" spans="1:9" ht="15">
      <c r="A3" s="92"/>
      <c r="B3" s="92"/>
      <c r="C3" s="94" t="s">
        <v>34</v>
      </c>
      <c r="D3" s="94"/>
      <c r="E3" s="94"/>
      <c r="F3" s="92"/>
      <c r="G3" s="92"/>
      <c r="H3" s="92"/>
      <c r="I3" s="92"/>
    </row>
    <row r="4" spans="1:9" ht="15">
      <c r="A4" s="95"/>
      <c r="B4" s="92"/>
      <c r="C4" s="94" t="s">
        <v>94</v>
      </c>
      <c r="D4" s="94"/>
      <c r="E4" s="94"/>
      <c r="F4" s="92"/>
      <c r="G4" s="95"/>
      <c r="H4" s="92"/>
      <c r="I4" s="92"/>
    </row>
    <row r="5" spans="1:9" ht="15">
      <c r="A5" s="92"/>
      <c r="B5" s="95"/>
      <c r="C5" s="95"/>
      <c r="D5" s="95"/>
      <c r="E5" s="92" t="s">
        <v>139</v>
      </c>
      <c r="F5" s="92"/>
      <c r="G5" s="95"/>
      <c r="H5" s="92"/>
      <c r="I5" s="92"/>
    </row>
    <row r="6" spans="1:9" ht="15">
      <c r="A6" s="94" t="s">
        <v>89</v>
      </c>
      <c r="B6" s="95"/>
      <c r="C6" s="95"/>
      <c r="D6" s="95"/>
      <c r="E6" s="95"/>
      <c r="F6" s="95"/>
      <c r="G6" s="95"/>
      <c r="H6" s="92"/>
      <c r="I6" s="92"/>
    </row>
    <row r="7" spans="1:9" ht="15">
      <c r="A7" s="94"/>
      <c r="B7" s="95"/>
      <c r="C7" s="95"/>
      <c r="D7" s="95"/>
      <c r="E7" s="95"/>
      <c r="F7" s="95"/>
      <c r="G7" s="95"/>
      <c r="H7" s="92"/>
      <c r="I7" s="92"/>
    </row>
    <row r="8" spans="1:9" ht="19.5" customHeight="1">
      <c r="A8" s="96" t="str">
        <f>'[1]Uptodate'!$A$2</f>
        <v>Season: 2019-2020</v>
      </c>
      <c r="B8" s="92"/>
      <c r="C8" s="130" t="str">
        <f>'[1]Upto for printing'!$C$4:$D$4</f>
        <v>Sale No. 24</v>
      </c>
      <c r="D8" s="130"/>
      <c r="E8" s="92"/>
      <c r="F8" s="130" t="str">
        <f>'[1]Upto for printing'!$E$4:$E$4</f>
        <v>Upto Sale No. 24</v>
      </c>
      <c r="G8" s="130"/>
      <c r="H8" s="92"/>
      <c r="I8" s="92"/>
    </row>
    <row r="9" spans="1:9" ht="19.5" customHeight="1">
      <c r="A9" s="96" t="str">
        <f>'[1]Uptodate'!$A$3</f>
        <v>GARDEN (C  T  C)</v>
      </c>
      <c r="B9" s="92"/>
      <c r="C9" s="97" t="s">
        <v>7</v>
      </c>
      <c r="D9" s="98" t="s">
        <v>9</v>
      </c>
      <c r="E9" s="99"/>
      <c r="F9" s="97" t="s">
        <v>7</v>
      </c>
      <c r="G9" s="97" t="s">
        <v>9</v>
      </c>
      <c r="H9" s="92"/>
      <c r="I9" s="92"/>
    </row>
    <row r="10" spans="1:9" ht="19.5" customHeight="1">
      <c r="A10" s="100" t="str">
        <f>'[1]Uptodate'!$A$4</f>
        <v>CHUNDEECHERRA</v>
      </c>
      <c r="B10" s="100"/>
      <c r="C10" s="101">
        <f>'[1]Uptodate'!$E$4</f>
        <v>3291</v>
      </c>
      <c r="D10" s="102">
        <f>'[1]Uptodate'!$G$4</f>
        <v>177.5</v>
      </c>
      <c r="E10" s="101"/>
      <c r="F10" s="101">
        <f>'[1]Uptodate'!$K$4</f>
        <v>113509.7</v>
      </c>
      <c r="G10" s="103">
        <f>'[1]Uptodate'!$M$4</f>
        <v>184.9673560937964</v>
      </c>
      <c r="H10" s="104"/>
      <c r="I10" s="100"/>
    </row>
    <row r="11" spans="1:9" ht="19.5" customHeight="1">
      <c r="A11" s="100" t="str">
        <f>'[1]Uptodate'!$A$5</f>
        <v>CLONAL</v>
      </c>
      <c r="B11" s="100"/>
      <c r="C11" s="101">
        <f>'[1]Uptodate'!$E$5</f>
        <v>0</v>
      </c>
      <c r="D11" s="102">
        <f>'[1]Uptodate'!$G$5</f>
        <v>0</v>
      </c>
      <c r="E11" s="101"/>
      <c r="F11" s="101">
        <f>'[1]Uptodate'!$K$5</f>
        <v>29737</v>
      </c>
      <c r="G11" s="103">
        <f>'[1]Uptodate'!$M$5</f>
        <v>157.68714059925347</v>
      </c>
      <c r="H11" s="104"/>
      <c r="I11" s="100"/>
    </row>
    <row r="12" spans="1:9" ht="19.5" customHeight="1">
      <c r="A12" s="100" t="str">
        <f>'[1]Uptodate'!$A$6</f>
        <v>DAKSHINGUL</v>
      </c>
      <c r="B12" s="100"/>
      <c r="C12" s="101">
        <f>'[1]Uptodate'!$E$6</f>
        <v>0</v>
      </c>
      <c r="D12" s="102">
        <f>'[1]Uptodate'!$G$6</f>
        <v>0</v>
      </c>
      <c r="E12" s="101"/>
      <c r="F12" s="101">
        <f>'[1]Uptodate'!$K$6</f>
        <v>6039.4</v>
      </c>
      <c r="G12" s="103">
        <f>'[1]Uptodate'!$M$6</f>
        <v>182.0969798324337</v>
      </c>
      <c r="H12" s="104"/>
      <c r="I12" s="100"/>
    </row>
    <row r="13" spans="1:9" ht="19.5" customHeight="1">
      <c r="A13" s="100" t="str">
        <f>'[1]Uptodate'!$A$7</f>
        <v>DAKSHINGUL A/C ASGORABAD</v>
      </c>
      <c r="B13" s="100"/>
      <c r="C13" s="101">
        <f>'[1]Uptodate'!$E$7</f>
        <v>0</v>
      </c>
      <c r="D13" s="102">
        <f>'[1]Uptodate'!$G$7</f>
        <v>0</v>
      </c>
      <c r="E13" s="101"/>
      <c r="F13" s="101">
        <f>'[1]Uptodate'!$K$7</f>
        <v>7135</v>
      </c>
      <c r="G13" s="103">
        <f>'[1]Uptodate'!$M$7</f>
        <v>165.7312543798178</v>
      </c>
      <c r="H13" s="104"/>
      <c r="I13" s="100"/>
    </row>
    <row r="14" spans="1:9" ht="19.5" customHeight="1">
      <c r="A14" s="100" t="str">
        <f>'[1]Uptodate'!$A$8</f>
        <v>DAKSHINGUL A/C LAXMICHERRA</v>
      </c>
      <c r="B14" s="100"/>
      <c r="C14" s="101">
        <f>'[1]Uptodate'!$E$8</f>
        <v>0</v>
      </c>
      <c r="D14" s="102">
        <f>'[1]Uptodate'!$G$8</f>
        <v>0</v>
      </c>
      <c r="E14" s="101"/>
      <c r="F14" s="101">
        <f>'[1]Uptodate'!$K$8</f>
        <v>6311.5</v>
      </c>
      <c r="G14" s="103">
        <f>'[1]Uptodate'!$M$8</f>
        <v>186.4776202170641</v>
      </c>
      <c r="H14" s="104"/>
      <c r="I14" s="100"/>
    </row>
    <row r="15" spans="1:9" ht="19.5" customHeight="1">
      <c r="A15" s="100" t="str">
        <f>'[1]Uptodate'!$A$9</f>
        <v>DAKSHINGUL A/C MUROICHERRA</v>
      </c>
      <c r="B15" s="100"/>
      <c r="C15" s="101">
        <f>'[1]Uptodate'!$E$9</f>
        <v>0</v>
      </c>
      <c r="D15" s="102">
        <f>'[1]Uptodate'!$G$9</f>
        <v>0</v>
      </c>
      <c r="E15" s="101"/>
      <c r="F15" s="101">
        <f>'[1]Uptodate'!$K$9</f>
        <v>4942.5</v>
      </c>
      <c r="G15" s="103">
        <f>'[1]Uptodate'!$M$9</f>
        <v>174.66676783004553</v>
      </c>
      <c r="H15" s="104"/>
      <c r="I15" s="100"/>
    </row>
    <row r="16" spans="1:9" ht="19.5" customHeight="1">
      <c r="A16" s="100" t="str">
        <f>'[1]Uptodate'!$A$10</f>
        <v>DOLOI</v>
      </c>
      <c r="B16" s="100"/>
      <c r="C16" s="101">
        <f>'[1]Uptodate'!$E$10</f>
        <v>10970</v>
      </c>
      <c r="D16" s="102">
        <f>'[1]Uptodate'!$G$10</f>
        <v>142.8</v>
      </c>
      <c r="E16" s="101"/>
      <c r="F16" s="101">
        <f>'[1]Uptodate'!$K$10</f>
        <v>292742.5</v>
      </c>
      <c r="G16" s="103">
        <f>'[1]Uptodate'!$M$10</f>
        <v>192.4735281006345</v>
      </c>
      <c r="H16" s="104"/>
      <c r="I16" s="105"/>
    </row>
    <row r="17" spans="1:9" ht="19.5" customHeight="1">
      <c r="A17" s="100" t="str">
        <f>'[1]Uptodate'!$A$11</f>
        <v>HALDAVALLEY</v>
      </c>
      <c r="B17" s="100"/>
      <c r="C17" s="101">
        <f>'[1]Uptodate'!$E$11</f>
        <v>1097</v>
      </c>
      <c r="D17" s="102">
        <f>'[1]Uptodate'!$G$11</f>
        <v>180</v>
      </c>
      <c r="E17" s="101"/>
      <c r="F17" s="101">
        <f>'[1]Uptodate'!$K$11</f>
        <v>67534.1</v>
      </c>
      <c r="G17" s="103">
        <f>'[1]Uptodate'!$M$11</f>
        <v>198.01738084908214</v>
      </c>
      <c r="H17" s="104"/>
      <c r="I17" s="100"/>
    </row>
    <row r="18" spans="1:9" ht="19.5" customHeight="1">
      <c r="A18" s="100" t="str">
        <f>'[1]Uptodate'!$A$12</f>
        <v>JUNGLEBARI</v>
      </c>
      <c r="B18" s="100"/>
      <c r="C18" s="101">
        <f>'[1]Uptodate'!$E$12</f>
        <v>548.5</v>
      </c>
      <c r="D18" s="102">
        <f>'[1]Uptodate'!$G$12</f>
        <v>166</v>
      </c>
      <c r="E18" s="101"/>
      <c r="F18" s="101">
        <f>'[1]Uptodate'!$K$12</f>
        <v>88726.9</v>
      </c>
      <c r="G18" s="103">
        <f>'[1]Uptodate'!$M$12</f>
        <v>195.86826993842905</v>
      </c>
      <c r="H18" s="104"/>
      <c r="I18" s="100"/>
    </row>
    <row r="19" spans="1:9" ht="19.5" customHeight="1">
      <c r="A19" s="100" t="str">
        <f>'[1]Uptodate'!$A$13</f>
        <v>KAIYACHERRA DALU</v>
      </c>
      <c r="B19" s="100"/>
      <c r="C19" s="101">
        <f>'[1]Uptodate'!$E$13</f>
        <v>24219.3</v>
      </c>
      <c r="D19" s="102">
        <f>'[1]Uptodate'!$G$13</f>
        <v>288.59964986601597</v>
      </c>
      <c r="E19" s="101"/>
      <c r="F19" s="101">
        <f>'[1]Uptodate'!$K$13</f>
        <v>463510.89999999997</v>
      </c>
      <c r="G19" s="103">
        <f>'[1]Uptodate'!$M$13</f>
        <v>296.9885353289427</v>
      </c>
      <c r="H19" s="104"/>
      <c r="I19" s="100"/>
    </row>
    <row r="20" spans="1:9" ht="19.5" customHeight="1">
      <c r="A20" s="100" t="str">
        <f>'[1]Uptodate'!$A$14</f>
        <v>KHADIM</v>
      </c>
      <c r="B20" s="100"/>
      <c r="C20" s="101">
        <f>'[1]Uptodate'!$E$14</f>
        <v>548.5</v>
      </c>
      <c r="D20" s="102">
        <f>'[1]Uptodate'!$G$14</f>
        <v>165</v>
      </c>
      <c r="E20" s="101"/>
      <c r="F20" s="101">
        <f>'[1]Uptodate'!$K$14</f>
        <v>63485.6</v>
      </c>
      <c r="G20" s="103">
        <f>'[1]Uptodate'!$M$14</f>
        <v>187.56997019796614</v>
      </c>
      <c r="H20" s="104"/>
      <c r="I20" s="100"/>
    </row>
    <row r="21" spans="1:9" ht="19.5" customHeight="1">
      <c r="A21" s="100" t="str">
        <f>'[1]Uptodate'!$A$15</f>
        <v>KURMAH</v>
      </c>
      <c r="B21" s="100"/>
      <c r="C21" s="101">
        <f>'[1]Uptodate'!$E$15</f>
        <v>1097.7</v>
      </c>
      <c r="D21" s="102">
        <f>'[1]Uptodate'!$G$15</f>
        <v>178.505420424524</v>
      </c>
      <c r="E21" s="101"/>
      <c r="F21" s="101">
        <f>'[1]Uptodate'!$K$15</f>
        <v>46899.59999999999</v>
      </c>
      <c r="G21" s="103">
        <f>'[1]Uptodate'!$M$15</f>
        <v>162.35528021560955</v>
      </c>
      <c r="H21" s="104"/>
      <c r="I21" s="100"/>
    </row>
    <row r="22" spans="1:9" ht="19.5" customHeight="1">
      <c r="A22" s="100" t="str">
        <f>'[1]Uptodate'!$A$16</f>
        <v>LAXMICHERRA</v>
      </c>
      <c r="B22" s="100"/>
      <c r="C22" s="101">
        <f>'[1]Uptodate'!$E$16</f>
        <v>0</v>
      </c>
      <c r="D22" s="102">
        <f>'[1]Uptodate'!$G$16</f>
        <v>0</v>
      </c>
      <c r="E22" s="101"/>
      <c r="F22" s="101">
        <f>'[1]Uptodate'!$K$16</f>
        <v>19481.5</v>
      </c>
      <c r="G22" s="103">
        <f>'[1]Uptodate'!$M$16</f>
        <v>181.5913302363781</v>
      </c>
      <c r="H22" s="104"/>
      <c r="I22" s="100"/>
    </row>
    <row r="23" spans="1:9" ht="19.5" customHeight="1">
      <c r="A23" s="100" t="str">
        <f>'[1]Uptodate'!$A$17</f>
        <v>LUAYUNI A/C MURAICHERRA</v>
      </c>
      <c r="B23" s="100"/>
      <c r="C23" s="101">
        <f>'[1]Uptodate'!$E$17</f>
        <v>0</v>
      </c>
      <c r="D23" s="102">
        <f>'[1]Uptodate'!$G$17</f>
        <v>0</v>
      </c>
      <c r="E23" s="101"/>
      <c r="F23" s="101">
        <f>'[1]Uptodate'!$K$17</f>
        <v>12884.7</v>
      </c>
      <c r="G23" s="103">
        <f>'[1]Uptodate'!$M$17</f>
        <v>173.08260960674286</v>
      </c>
      <c r="H23" s="104"/>
      <c r="I23" s="100"/>
    </row>
    <row r="24" spans="1:9" ht="19.5" customHeight="1">
      <c r="A24" s="100" t="str">
        <f>'[1]Uptodate'!$A$18</f>
        <v>MADABPORE</v>
      </c>
      <c r="B24" s="100"/>
      <c r="C24" s="101">
        <f>'[1]Uptodate'!$E$18</f>
        <v>0</v>
      </c>
      <c r="D24" s="102">
        <f>'[1]Uptodate'!$G$18</f>
        <v>0</v>
      </c>
      <c r="E24" s="101"/>
      <c r="F24" s="101">
        <f>'[1]Uptodate'!$K$18</f>
        <v>58586.299999999996</v>
      </c>
      <c r="G24" s="103">
        <f>'[1]Uptodate'!$M$18</f>
        <v>192.35296306474382</v>
      </c>
      <c r="H24" s="104"/>
      <c r="I24" s="100"/>
    </row>
    <row r="25" spans="1:9" ht="19.5" customHeight="1">
      <c r="A25" s="100" t="str">
        <f>'[1]Uptodate'!$A$19</f>
        <v>MADABPORE A/C BEJOYA</v>
      </c>
      <c r="B25" s="100"/>
      <c r="C25" s="101">
        <f>'[1]Uptodate'!$E$19</f>
        <v>1646.2</v>
      </c>
      <c r="D25" s="102">
        <f>'[1]Uptodate'!$G$19</f>
        <v>150.3225610496902</v>
      </c>
      <c r="E25" s="101"/>
      <c r="F25" s="101">
        <f>'[1]Uptodate'!$K$19</f>
        <v>29855.900000000005</v>
      </c>
      <c r="G25" s="103">
        <f>'[1]Uptodate'!$M$19</f>
        <v>174.01050713594293</v>
      </c>
      <c r="H25" s="104"/>
      <c r="I25" s="100"/>
    </row>
    <row r="26" spans="1:9" ht="19.5" customHeight="1">
      <c r="A26" s="100" t="str">
        <f>'[1]Uptodate'!$A$20</f>
        <v>MALNICHERRA</v>
      </c>
      <c r="B26" s="100"/>
      <c r="C26" s="101">
        <f>'[1]Uptodate'!$E$20</f>
        <v>9336.4</v>
      </c>
      <c r="D26" s="102">
        <f>'[1]Uptodate'!$G$20</f>
        <v>179.76738357396854</v>
      </c>
      <c r="E26" s="101"/>
      <c r="F26" s="101">
        <f>'[1]Uptodate'!$K$20</f>
        <v>488974.20000000007</v>
      </c>
      <c r="G26" s="103">
        <f>'[1]Uptodate'!$M$20</f>
        <v>198.44916337099176</v>
      </c>
      <c r="H26" s="104"/>
      <c r="I26" s="100"/>
    </row>
    <row r="27" spans="1:9" ht="19.5" customHeight="1">
      <c r="A27" s="100" t="str">
        <f>'[1]Uptodate'!$A$21</f>
        <v>MIRZAPORE</v>
      </c>
      <c r="B27" s="100"/>
      <c r="C27" s="101">
        <f>'[1]Uptodate'!$E$21</f>
        <v>27469.6</v>
      </c>
      <c r="D27" s="102">
        <f>'[1]Uptodate'!$G$21</f>
        <v>203.35924076069546</v>
      </c>
      <c r="E27" s="101"/>
      <c r="F27" s="101">
        <f>'[1]Uptodate'!$K$21</f>
        <v>261957.6</v>
      </c>
      <c r="G27" s="103">
        <f>'[1]Uptodate'!$M$21</f>
        <v>205.56722576478023</v>
      </c>
      <c r="H27" s="104"/>
      <c r="I27" s="100"/>
    </row>
    <row r="28" spans="1:9" ht="19.5" customHeight="1">
      <c r="A28" s="100" t="str">
        <f>'[1]Uptodate'!$A$22</f>
        <v>MORGEN TEA INDUSTRIES</v>
      </c>
      <c r="B28" s="100"/>
      <c r="C28" s="101">
        <f>'[1]Uptodate'!$E$22</f>
        <v>4388.7</v>
      </c>
      <c r="D28" s="102">
        <f>'[1]Uptodate'!$G$22</f>
        <v>104.50087725294507</v>
      </c>
      <c r="E28" s="101"/>
      <c r="F28" s="101">
        <f>'[1]Uptodate'!$K$22</f>
        <v>27432.000000000004</v>
      </c>
      <c r="G28" s="103">
        <f>'[1]Uptodate'!$M$22</f>
        <v>157.50222003499562</v>
      </c>
      <c r="H28" s="104"/>
      <c r="I28" s="100"/>
    </row>
    <row r="29" spans="1:9" ht="19.5" customHeight="1">
      <c r="A29" s="100" t="str">
        <f>'[1]Uptodate'!$A$23</f>
        <v>N.B.C.T.I.</v>
      </c>
      <c r="B29" s="100"/>
      <c r="C29" s="101">
        <f>'[1]Uptodate'!$E$23</f>
        <v>1096.8</v>
      </c>
      <c r="D29" s="102">
        <f>'[1]Uptodate'!$G$23</f>
        <v>120</v>
      </c>
      <c r="E29" s="101"/>
      <c r="F29" s="101">
        <f>'[1]Uptodate'!$K$23</f>
        <v>22023.399999999998</v>
      </c>
      <c r="G29" s="103">
        <f>'[1]Uptodate'!$M$23</f>
        <v>133.28105106386843</v>
      </c>
      <c r="H29" s="104"/>
      <c r="I29" s="100"/>
    </row>
    <row r="30" spans="1:9" ht="19.5" customHeight="1">
      <c r="A30" s="100" t="str">
        <f>'[1]Uptodate'!$A$24</f>
        <v>PATRAKHOLA</v>
      </c>
      <c r="B30" s="100"/>
      <c r="C30" s="101">
        <f>'[1]Uptodate'!$E$24</f>
        <v>1098.5</v>
      </c>
      <c r="D30" s="102">
        <f>'[1]Uptodate'!$G$24</f>
        <v>163</v>
      </c>
      <c r="E30" s="101"/>
      <c r="F30" s="101">
        <f>'[1]Uptodate'!$K$24</f>
        <v>134355.6</v>
      </c>
      <c r="G30" s="103">
        <f>'[1]Uptodate'!$M$24</f>
        <v>172.87836681165504</v>
      </c>
      <c r="H30" s="104"/>
      <c r="I30" s="100"/>
    </row>
    <row r="31" spans="1:9" ht="19.5" customHeight="1">
      <c r="A31" s="100" t="str">
        <f>'[1]Uptodate'!$A$25</f>
        <v>PATRAKHOLA A/C KURMAH</v>
      </c>
      <c r="B31" s="100"/>
      <c r="C31" s="101">
        <f>'[1]Uptodate'!$E$25</f>
        <v>0</v>
      </c>
      <c r="D31" s="102">
        <f>'[1]Uptodate'!$G$25</f>
        <v>0</v>
      </c>
      <c r="E31" s="101"/>
      <c r="F31" s="101">
        <f>'[1]Uptodate'!$K$25</f>
        <v>26397.2</v>
      </c>
      <c r="G31" s="103">
        <f>'[1]Uptodate'!$M$25</f>
        <v>156.75844407740215</v>
      </c>
      <c r="H31" s="104"/>
      <c r="I31" s="100"/>
    </row>
    <row r="32" spans="1:9" ht="19.5" customHeight="1">
      <c r="A32" s="100" t="str">
        <f>'[1]Uptodate'!$A$26</f>
        <v>PATRAKHOLA A/C MADABPORE</v>
      </c>
      <c r="B32" s="100"/>
      <c r="C32" s="101">
        <f>'[1]Uptodate'!$E$26</f>
        <v>0</v>
      </c>
      <c r="D32" s="102">
        <f>'[1]Uptodate'!$G$26</f>
        <v>0</v>
      </c>
      <c r="E32" s="101"/>
      <c r="F32" s="101">
        <f>'[1]Uptodate'!$K$26</f>
        <v>15614</v>
      </c>
      <c r="G32" s="103">
        <f>'[1]Uptodate'!$M$26</f>
        <v>142.29459459459457</v>
      </c>
      <c r="H32" s="104"/>
      <c r="I32" s="100"/>
    </row>
    <row r="33" spans="1:9" ht="19.5" customHeight="1">
      <c r="A33" s="100" t="str">
        <f>'[1]Uptodate'!$A$27</f>
        <v>POPULAR TEA FACTORY</v>
      </c>
      <c r="B33" s="100"/>
      <c r="C33" s="101">
        <f>'[1]Uptodate'!$E$27</f>
        <v>3292.4</v>
      </c>
      <c r="D33" s="102">
        <f>'[1]Uptodate'!$G$27</f>
        <v>101.66808407240919</v>
      </c>
      <c r="E33" s="101"/>
      <c r="F33" s="101">
        <f>'[1]Uptodate'!$K$27</f>
        <v>23044</v>
      </c>
      <c r="G33" s="103">
        <f>'[1]Uptodate'!$M$27</f>
        <v>144.30715153619164</v>
      </c>
      <c r="H33" s="104"/>
      <c r="I33" s="100"/>
    </row>
    <row r="34" spans="1:9" ht="19.5" customHeight="1">
      <c r="A34" s="100" t="str">
        <f>'[1]Uptodate'!$A$28</f>
        <v>RAJNAGAR</v>
      </c>
      <c r="B34" s="100"/>
      <c r="C34" s="101">
        <f>'[1]Uptodate'!$E$28</f>
        <v>4943.2</v>
      </c>
      <c r="D34" s="102">
        <f>'[1]Uptodate'!$G$28</f>
        <v>138.99991908075742</v>
      </c>
      <c r="E34" s="101"/>
      <c r="F34" s="101">
        <f>'[1]Uptodate'!$K$28</f>
        <v>394288.4</v>
      </c>
      <c r="G34" s="103">
        <f>'[1]Uptodate'!$M$28</f>
        <v>192.29530719138577</v>
      </c>
      <c r="H34" s="104"/>
      <c r="I34" s="100"/>
    </row>
    <row r="35" spans="1:9" ht="19.5" customHeight="1">
      <c r="A35" s="100" t="str">
        <f>'[1]Uptodate'!$A$29</f>
        <v>RAMGARH</v>
      </c>
      <c r="B35" s="100"/>
      <c r="C35" s="101">
        <f>'[1]Uptodate'!$E$29</f>
        <v>2197</v>
      </c>
      <c r="D35" s="102">
        <f>'[1]Uptodate'!$G$29</f>
        <v>180</v>
      </c>
      <c r="E35" s="101"/>
      <c r="F35" s="101">
        <f>'[1]Uptodate'!$K$29</f>
        <v>62069.399999999994</v>
      </c>
      <c r="G35" s="103">
        <f>'[1]Uptodate'!$M$29</f>
        <v>198.4251595794385</v>
      </c>
      <c r="H35" s="104"/>
      <c r="I35" s="100"/>
    </row>
    <row r="36" spans="1:9" ht="15">
      <c r="A36" s="100" t="str">
        <f>'[1]Uptodate'!$A$30</f>
        <v>SAZEDA RAFIQUE TEA FACTORY</v>
      </c>
      <c r="B36" s="100"/>
      <c r="C36" s="101">
        <f>'[1]Uptodate'!$E$30</f>
        <v>0</v>
      </c>
      <c r="D36" s="102">
        <f>'[1]Uptodate'!$G$30</f>
        <v>0</v>
      </c>
      <c r="E36" s="101"/>
      <c r="F36" s="101">
        <f>'[1]Uptodate'!$K$30</f>
        <v>4936.9</v>
      </c>
      <c r="G36" s="103">
        <f>'[1]Uptodate'!$M$30</f>
        <v>140.332739168304</v>
      </c>
      <c r="H36" s="104"/>
      <c r="I36" s="100"/>
    </row>
    <row r="37" spans="1:9" ht="15">
      <c r="A37" s="100" t="str">
        <f>'[1]Uptodate'!$A$31</f>
        <v>SRIGOBINDPUR</v>
      </c>
      <c r="B37" s="100"/>
      <c r="C37" s="101">
        <f>'[1]Uptodate'!$E$31</f>
        <v>0</v>
      </c>
      <c r="D37" s="102">
        <f>'[1]Uptodate'!$G$31</f>
        <v>0</v>
      </c>
      <c r="E37" s="101"/>
      <c r="F37" s="101">
        <f>'[1]Uptodate'!$K$31</f>
        <v>43541.600000000006</v>
      </c>
      <c r="G37" s="103">
        <f>'[1]Uptodate'!$M$31</f>
        <v>205.6563011005567</v>
      </c>
      <c r="H37" s="104"/>
      <c r="I37" s="100"/>
    </row>
    <row r="38" spans="1:9" ht="16.5">
      <c r="A38" s="100" t="str">
        <f>'[1]Uptodate'!$A$32</f>
        <v>SURMA</v>
      </c>
      <c r="B38" s="100"/>
      <c r="C38" s="106">
        <f>'[1]Uptodate'!$E$32</f>
        <v>12354.2</v>
      </c>
      <c r="D38" s="107">
        <f>'[1]Uptodate'!$G$32</f>
        <v>175.65330818668954</v>
      </c>
      <c r="E38" s="101"/>
      <c r="F38" s="106">
        <f>'[1]Uptodate'!$K$32</f>
        <v>620645.3999999999</v>
      </c>
      <c r="G38" s="108">
        <f>'[1]Uptodate'!$M$32</f>
        <v>202.75320899824604</v>
      </c>
      <c r="H38" s="104"/>
      <c r="I38" s="100"/>
    </row>
    <row r="39" spans="1:9" ht="16.5">
      <c r="A39" s="100" t="str">
        <f>'[1]Uptodate'!$A$33</f>
        <v>TOTAL:</v>
      </c>
      <c r="B39" s="100"/>
      <c r="C39" s="106">
        <f>'[1]Uptodate'!$E$33</f>
        <v>109594.99999999999</v>
      </c>
      <c r="D39" s="107">
        <f>'[1]Uptodate'!$G$33</f>
        <v>196.94323737396783</v>
      </c>
      <c r="E39" s="101"/>
      <c r="F39" s="106">
        <f>'[1]Uptodate'!$K$33</f>
        <v>3436662.8000000003</v>
      </c>
      <c r="G39" s="108">
        <f>'[1]Uptodate'!$M$33</f>
        <v>206.94264496941622</v>
      </c>
      <c r="H39" s="104"/>
      <c r="I39" s="100"/>
    </row>
    <row r="40" spans="1:9" ht="15">
      <c r="A40" s="124"/>
      <c r="B40" s="100"/>
      <c r="C40" s="101">
        <f>SUM(C10:C38)-C39</f>
        <v>0</v>
      </c>
      <c r="D40" s="102"/>
      <c r="E40" s="101"/>
      <c r="F40" s="101">
        <f>SUM(F10:F38)-F39</f>
        <v>0</v>
      </c>
      <c r="G40" s="103"/>
      <c r="H40" s="104"/>
      <c r="I40" s="100"/>
    </row>
    <row r="41" spans="1:9" ht="15">
      <c r="A41" s="124" t="str">
        <f>'[1]Uptodate'!$A$34</f>
        <v>Old Season: 2018-2019</v>
      </c>
      <c r="B41" s="100"/>
      <c r="C41" s="101"/>
      <c r="D41" s="102"/>
      <c r="E41" s="101"/>
      <c r="F41" s="101"/>
      <c r="G41" s="103"/>
      <c r="H41" s="104"/>
      <c r="I41" s="100"/>
    </row>
    <row r="42" spans="1:9" ht="16.5">
      <c r="A42" s="100" t="str">
        <f>'[1]Uptodate'!$A$35</f>
        <v>N.B.C.T.I.</v>
      </c>
      <c r="B42" s="100"/>
      <c r="C42" s="101">
        <f>'[1]Uptodate'!$E$35</f>
        <v>0</v>
      </c>
      <c r="D42" s="102">
        <f>'[1]Uptodate'!$G$35</f>
        <v>0</v>
      </c>
      <c r="E42" s="101"/>
      <c r="F42" s="106">
        <f>'[1]Uptodate'!$K$35</f>
        <v>22773.1</v>
      </c>
      <c r="G42" s="108">
        <f>'[1]Uptodate'!$M$35</f>
        <v>71.44512604783715</v>
      </c>
      <c r="H42" s="104"/>
      <c r="I42" s="100"/>
    </row>
    <row r="43" spans="1:9" ht="16.5">
      <c r="A43" s="100" t="str">
        <f>'[1]Uptodate'!$A$36</f>
        <v>TOTAL:</v>
      </c>
      <c r="B43" s="100"/>
      <c r="C43" s="106">
        <f>'[1]Uptodate'!$E$36</f>
        <v>0</v>
      </c>
      <c r="D43" s="107">
        <f>'[1]Uptodate'!$G$36</f>
        <v>0</v>
      </c>
      <c r="E43" s="101"/>
      <c r="F43" s="106">
        <f>'[1]Uptodate'!$K$36</f>
        <v>22773.1</v>
      </c>
      <c r="G43" s="108">
        <f>'[1]Uptodate'!$M$36</f>
        <v>71.44512604783715</v>
      </c>
      <c r="H43" s="104"/>
      <c r="I43" s="100"/>
    </row>
    <row r="44" spans="1:9" ht="16.5">
      <c r="A44" s="100" t="str">
        <f>'[1]Uptodate'!$A$37</f>
        <v>GRAND TOTAL:</v>
      </c>
      <c r="B44" s="100"/>
      <c r="C44" s="106">
        <f>'[1]Uptodate'!$E$37</f>
        <v>109594.99999999999</v>
      </c>
      <c r="D44" s="107">
        <f>'[1]Uptodate'!$G$37</f>
        <v>196.94323737396783</v>
      </c>
      <c r="E44" s="101"/>
      <c r="F44" s="106">
        <f>'[1]Uptodate'!$K$37</f>
        <v>3459435.9000000004</v>
      </c>
      <c r="G44" s="108">
        <f>'[1]Uptodate'!$M$37</f>
        <v>206.0506791584142</v>
      </c>
      <c r="H44" s="104"/>
      <c r="I44" s="100"/>
    </row>
    <row r="45" spans="1:9" ht="16.5">
      <c r="A45" s="100"/>
      <c r="B45" s="100"/>
      <c r="C45" s="101">
        <f>(C39+C43)-C44</f>
        <v>0</v>
      </c>
      <c r="D45" s="102"/>
      <c r="E45" s="101"/>
      <c r="F45" s="101">
        <f>(F39+F43)-F44</f>
        <v>0</v>
      </c>
      <c r="G45" s="108"/>
      <c r="H45" s="104"/>
      <c r="I45" s="100"/>
    </row>
    <row r="46" spans="1:9" ht="16.5">
      <c r="A46" s="100"/>
      <c r="B46" s="100"/>
      <c r="C46" s="106" t="str">
        <f>'[1]Upto for printing'!$C$4:$D$4</f>
        <v>Sale No. 24</v>
      </c>
      <c r="D46" s="102"/>
      <c r="E46" s="101"/>
      <c r="F46" s="101"/>
      <c r="G46" s="109" t="str">
        <f>'[1]Upto for printing'!$E$4:$E$4</f>
        <v>Upto Sale No. 24</v>
      </c>
      <c r="H46" s="104"/>
      <c r="I46" s="100"/>
    </row>
    <row r="47" spans="1:9" ht="15">
      <c r="A47" s="34" t="str">
        <f>'[1]Uptodate'!$A$40</f>
        <v>Buyers Purchase Analysis</v>
      </c>
      <c r="B47" s="110" t="s">
        <v>35</v>
      </c>
      <c r="C47" s="111" t="s">
        <v>7</v>
      </c>
      <c r="D47" s="112" t="s">
        <v>95</v>
      </c>
      <c r="E47" s="101"/>
      <c r="F47" s="110" t="s">
        <v>35</v>
      </c>
      <c r="G47" s="111" t="s">
        <v>7</v>
      </c>
      <c r="H47" s="113" t="s">
        <v>95</v>
      </c>
      <c r="I47" s="33" t="s">
        <v>15</v>
      </c>
    </row>
    <row r="48" spans="1:9" ht="15">
      <c r="A48" s="32" t="str">
        <f>'[1]Uptodate'!$A$41</f>
        <v>EXPORT:</v>
      </c>
      <c r="B48" s="114">
        <f>'[1]Uptodate'!$D$41</f>
        <v>20</v>
      </c>
      <c r="C48" s="60">
        <f>'[1]Uptodate'!$E$41</f>
        <v>1097</v>
      </c>
      <c r="D48" s="115">
        <f>'[1]Uptodate'!$G$41</f>
        <v>178.5</v>
      </c>
      <c r="E48" s="60"/>
      <c r="F48" s="114">
        <f>'[1]Uptodate'!$I$41</f>
        <v>20</v>
      </c>
      <c r="G48" s="60">
        <f>'[1]Uptodate'!$J$41</f>
        <v>1097</v>
      </c>
      <c r="H48" s="115">
        <f>'[1]Uptodate'!$L$41</f>
        <v>178.5</v>
      </c>
      <c r="I48" s="116">
        <f>'[1]Uptodate'!$H$41</f>
        <v>0.0003171037220258944</v>
      </c>
    </row>
    <row r="49" spans="1:9" ht="16.5">
      <c r="A49" s="32" t="str">
        <f>'[1]Uptodate'!$A$42</f>
        <v>INTERNAL :</v>
      </c>
      <c r="B49" s="117">
        <f>'[1]Uptodate'!$D$42</f>
        <v>1976</v>
      </c>
      <c r="C49" s="118">
        <f>'[1]Uptodate'!$E$42</f>
        <v>108498</v>
      </c>
      <c r="D49" s="125">
        <f>'[1]Uptodate'!$G$42</f>
        <v>197.1297129901012</v>
      </c>
      <c r="E49" s="117"/>
      <c r="F49" s="117">
        <f>'[1]Uptodate'!$I$42</f>
        <v>63053</v>
      </c>
      <c r="G49" s="118">
        <f>'[1]Uptodate'!$J$42</f>
        <v>3458338.9000000004</v>
      </c>
      <c r="H49" s="125">
        <f>'[1]Uptodate'!$L$42</f>
        <v>206.05941835255067</v>
      </c>
      <c r="I49" s="126">
        <f>'[1]Uptodate'!$H$42</f>
        <v>0.9996828962779741</v>
      </c>
    </row>
    <row r="50" spans="1:9" ht="16.5">
      <c r="A50" s="32" t="str">
        <f>'[1]Uptodate'!$A$43</f>
        <v>TOTAL :</v>
      </c>
      <c r="B50" s="117">
        <f>'[1]Uptodate'!$D$43</f>
        <v>1996</v>
      </c>
      <c r="C50" s="118">
        <f>'[1]Uptodate'!$E$43</f>
        <v>109595</v>
      </c>
      <c r="D50" s="125">
        <f>'[1]Uptodate'!$G$43</f>
        <v>196.9432373739678</v>
      </c>
      <c r="E50" s="117"/>
      <c r="F50" s="117">
        <f>'[1]Uptodate'!$I$43</f>
        <v>63073</v>
      </c>
      <c r="G50" s="118">
        <f>'[1]Uptodate'!$J$43</f>
        <v>3459435.9000000004</v>
      </c>
      <c r="H50" s="125">
        <f>'[1]Uptodate'!$L$43</f>
        <v>206.0506791584142</v>
      </c>
      <c r="I50" s="126">
        <f>'[1]Uptodate'!$H$43</f>
        <v>1</v>
      </c>
    </row>
    <row r="51" spans="1:9" ht="15">
      <c r="A51" s="32"/>
      <c r="B51" s="32"/>
      <c r="C51" s="32"/>
      <c r="D51" s="32" t="s">
        <v>133</v>
      </c>
      <c r="E51" s="32"/>
      <c r="F51" s="32"/>
      <c r="G51" s="32"/>
      <c r="H51" s="32"/>
      <c r="I51" s="32"/>
    </row>
    <row r="52" spans="1:9" ht="16.5">
      <c r="A52" s="37"/>
      <c r="B52" s="37"/>
      <c r="C52" s="38"/>
      <c r="D52" s="39"/>
      <c r="E52" s="38"/>
      <c r="F52" s="38"/>
      <c r="G52" s="42"/>
      <c r="H52" s="37"/>
      <c r="I52" s="37"/>
    </row>
    <row r="53" spans="1:9" ht="16.5">
      <c r="A53" s="44"/>
      <c r="B53" s="37"/>
      <c r="C53" s="40"/>
      <c r="D53" s="39"/>
      <c r="E53" s="38"/>
      <c r="F53" s="38"/>
      <c r="G53" s="45"/>
      <c r="H53" s="37"/>
      <c r="I53" s="37"/>
    </row>
    <row r="54" spans="1:9" ht="15">
      <c r="A54" s="43"/>
      <c r="B54" s="46"/>
      <c r="C54" s="47"/>
      <c r="D54" s="48"/>
      <c r="E54" s="38"/>
      <c r="F54" s="46"/>
      <c r="G54" s="47"/>
      <c r="H54" s="49"/>
      <c r="I54" s="37"/>
    </row>
    <row r="55" spans="1:9" ht="15">
      <c r="A55" s="37"/>
      <c r="B55" s="50"/>
      <c r="C55" s="38"/>
      <c r="D55" s="39"/>
      <c r="E55" s="51"/>
      <c r="F55" s="51"/>
      <c r="G55" s="52"/>
      <c r="H55" s="53"/>
      <c r="I55" s="54"/>
    </row>
    <row r="56" spans="1:9" ht="16.5">
      <c r="A56" s="37"/>
      <c r="B56" s="55"/>
      <c r="C56" s="40"/>
      <c r="D56" s="41"/>
      <c r="E56" s="51"/>
      <c r="F56" s="56"/>
      <c r="G56" s="57"/>
      <c r="H56" s="58"/>
      <c r="I56" s="59"/>
    </row>
    <row r="57" spans="1:9" ht="16.5">
      <c r="A57" s="37"/>
      <c r="B57" s="55"/>
      <c r="C57" s="40"/>
      <c r="D57" s="41"/>
      <c r="E57" s="51"/>
      <c r="F57" s="56"/>
      <c r="G57" s="57"/>
      <c r="H57" s="58"/>
      <c r="I57" s="59"/>
    </row>
    <row r="58" spans="1:9" ht="15">
      <c r="A58" s="32"/>
      <c r="B58" s="32"/>
      <c r="C58" s="60"/>
      <c r="D58" s="39"/>
      <c r="E58" s="60"/>
      <c r="F58" s="61"/>
      <c r="G58" s="32"/>
      <c r="H58" s="32"/>
      <c r="I58" s="32"/>
    </row>
    <row r="59" spans="1:9" ht="15">
      <c r="A59" s="62"/>
      <c r="B59" s="63"/>
      <c r="C59" s="63"/>
      <c r="D59" s="36"/>
      <c r="E59" s="52"/>
      <c r="F59" s="63"/>
      <c r="G59" s="63"/>
      <c r="H59" s="36"/>
      <c r="I59" s="32"/>
    </row>
    <row r="60" spans="1:9" ht="15">
      <c r="A60" s="84"/>
      <c r="B60" s="85"/>
      <c r="C60" s="85"/>
      <c r="D60" s="35"/>
      <c r="E60" s="85"/>
      <c r="F60" s="86"/>
      <c r="G60" s="86"/>
      <c r="H60" s="46"/>
      <c r="I60" s="32"/>
    </row>
    <row r="61" spans="1:9" ht="16.5">
      <c r="A61" s="87"/>
      <c r="B61" s="88"/>
      <c r="C61" s="88"/>
      <c r="D61" s="36"/>
      <c r="E61" s="51"/>
      <c r="F61" s="51"/>
      <c r="G61" s="89"/>
      <c r="H61" s="53"/>
      <c r="I61" s="32"/>
    </row>
  </sheetData>
  <sheetProtection/>
  <mergeCells count="2">
    <mergeCell ref="C8:D8"/>
    <mergeCell ref="F8:G8"/>
  </mergeCells>
  <printOptions/>
  <pageMargins left="0.5" right="0.45" top="0.5" bottom="0.5" header="0.3" footer="0.3"/>
  <pageSetup orientation="portrait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2" max="2" width="11.421875" style="0" customWidth="1"/>
    <col min="3" max="3" width="12.140625" style="0" customWidth="1"/>
    <col min="4" max="4" width="14.140625" style="0" customWidth="1"/>
    <col min="5" max="5" width="17.57421875" style="0" customWidth="1"/>
    <col min="6" max="6" width="13.28125" style="0" customWidth="1"/>
  </cols>
  <sheetData>
    <row r="1" spans="1:6" ht="16.5" customHeight="1">
      <c r="A1" s="1" t="s">
        <v>90</v>
      </c>
      <c r="B1" s="2"/>
      <c r="C1" s="2"/>
      <c r="D1" s="2"/>
      <c r="E1" s="2"/>
      <c r="F1" s="2"/>
    </row>
    <row r="2" spans="1:6" ht="16.5" customHeight="1">
      <c r="A2" s="3" t="s">
        <v>137</v>
      </c>
      <c r="B2" s="2"/>
      <c r="C2" s="2"/>
      <c r="D2" s="2"/>
      <c r="E2" s="2"/>
      <c r="F2" s="2"/>
    </row>
    <row r="3" spans="1:6" ht="16.5" customHeight="1">
      <c r="A3" s="3"/>
      <c r="B3" s="2"/>
      <c r="C3" s="2"/>
      <c r="D3" s="2"/>
      <c r="E3" s="2"/>
      <c r="F3" s="2"/>
    </row>
    <row r="4" spans="1:6" ht="16.5" customHeight="1">
      <c r="A4" s="131" t="s">
        <v>0</v>
      </c>
      <c r="B4" s="131"/>
      <c r="C4" s="2"/>
      <c r="D4" s="2"/>
      <c r="E4" s="2"/>
      <c r="F4" s="2"/>
    </row>
    <row r="5" spans="1:6" ht="16.5" customHeight="1">
      <c r="A5" s="131" t="s">
        <v>1</v>
      </c>
      <c r="B5" s="131"/>
      <c r="C5" s="131"/>
      <c r="D5" s="5"/>
      <c r="E5" s="2"/>
      <c r="F5" s="2"/>
    </row>
    <row r="6" spans="1:6" ht="16.5" customHeight="1">
      <c r="A6" s="131" t="s">
        <v>2</v>
      </c>
      <c r="B6" s="131"/>
      <c r="C6" s="131"/>
      <c r="D6" s="6"/>
      <c r="E6" s="7"/>
      <c r="F6" s="2"/>
    </row>
    <row r="7" spans="1:6" ht="16.5" customHeight="1">
      <c r="A7" s="7" t="s">
        <v>3</v>
      </c>
      <c r="B7" s="2"/>
      <c r="C7" s="2"/>
      <c r="D7" s="2"/>
      <c r="E7" s="2"/>
      <c r="F7" s="2"/>
    </row>
    <row r="8" spans="1:6" ht="16.5" customHeight="1">
      <c r="A8" s="4"/>
      <c r="B8" s="2"/>
      <c r="C8" s="8" t="s">
        <v>138</v>
      </c>
      <c r="D8" s="4"/>
      <c r="E8" s="4"/>
      <c r="F8" s="4"/>
    </row>
    <row r="9" spans="1:6" ht="16.5" customHeight="1">
      <c r="A9" s="2" t="s">
        <v>4</v>
      </c>
      <c r="B9" s="2"/>
      <c r="C9" s="2"/>
      <c r="D9" s="2"/>
      <c r="E9" s="2"/>
      <c r="F9" s="2"/>
    </row>
    <row r="10" spans="1:6" ht="16.5" customHeight="1">
      <c r="A10" s="4" t="s">
        <v>5</v>
      </c>
      <c r="B10" s="4"/>
      <c r="C10" s="4"/>
      <c r="D10" s="4"/>
      <c r="E10" s="4"/>
      <c r="F10" s="4"/>
    </row>
    <row r="11" spans="1:6" ht="16.5" customHeight="1">
      <c r="A11" s="7" t="s">
        <v>91</v>
      </c>
      <c r="B11" s="9"/>
      <c r="C11" s="9" t="s">
        <v>6</v>
      </c>
      <c r="D11" s="9" t="s">
        <v>7</v>
      </c>
      <c r="E11" s="9" t="s">
        <v>8</v>
      </c>
      <c r="F11" s="9" t="s">
        <v>9</v>
      </c>
    </row>
    <row r="12" spans="1:6" ht="16.5" customHeight="1">
      <c r="A12" s="2" t="s">
        <v>10</v>
      </c>
      <c r="B12" s="10" t="s">
        <v>11</v>
      </c>
      <c r="C12" s="11">
        <v>1708</v>
      </c>
      <c r="D12" s="12">
        <v>93778.5</v>
      </c>
      <c r="E12" s="13">
        <v>18566167</v>
      </c>
      <c r="F12" s="14">
        <f>E12/D12</f>
        <v>197.9789290722287</v>
      </c>
    </row>
    <row r="13" spans="1:6" ht="16.5" customHeight="1">
      <c r="A13" s="2" t="s">
        <v>12</v>
      </c>
      <c r="B13" s="10" t="s">
        <v>11</v>
      </c>
      <c r="C13" s="15">
        <v>288</v>
      </c>
      <c r="D13" s="16">
        <v>15816.5</v>
      </c>
      <c r="E13" s="17">
        <v>3017827.1</v>
      </c>
      <c r="F13" s="14">
        <f>E13/D13</f>
        <v>190.8024594568963</v>
      </c>
    </row>
    <row r="14" spans="1:6" ht="16.5" customHeight="1">
      <c r="A14" s="2" t="s">
        <v>13</v>
      </c>
      <c r="B14" s="10"/>
      <c r="C14" s="80">
        <f>C12+C13</f>
        <v>1996</v>
      </c>
      <c r="D14" s="18">
        <f>D12+D13</f>
        <v>109595</v>
      </c>
      <c r="E14" s="19">
        <f>E12+E13</f>
        <v>21583994.1</v>
      </c>
      <c r="F14" s="20">
        <f>E14/D14</f>
        <v>196.9432373739678</v>
      </c>
    </row>
    <row r="15" spans="1:6" ht="16.5" customHeight="1">
      <c r="A15" s="2"/>
      <c r="B15" s="10"/>
      <c r="C15" s="21"/>
      <c r="D15" s="21"/>
      <c r="E15" s="21"/>
      <c r="F15" s="23"/>
    </row>
    <row r="16" spans="1:6" ht="16.5" customHeight="1">
      <c r="A16" s="7" t="s">
        <v>14</v>
      </c>
      <c r="B16" s="2"/>
      <c r="C16" s="9" t="s">
        <v>6</v>
      </c>
      <c r="D16" s="9" t="s">
        <v>7</v>
      </c>
      <c r="E16" s="24" t="s">
        <v>9</v>
      </c>
      <c r="F16" s="24" t="s">
        <v>15</v>
      </c>
    </row>
    <row r="17" spans="1:6" ht="16.5" customHeight="1">
      <c r="A17" s="5" t="s">
        <v>16</v>
      </c>
      <c r="B17" s="2"/>
      <c r="C17" s="25">
        <f>'[1]Uptodate'!$D$41</f>
        <v>20</v>
      </c>
      <c r="D17" s="26">
        <f>'[1]Uptodate'!$E$41</f>
        <v>1097</v>
      </c>
      <c r="E17" s="127">
        <f>'[1]Uptodate'!$G41</f>
        <v>178.5</v>
      </c>
      <c r="F17" s="132">
        <f>'[1]Uptodate'!$H$41</f>
        <v>0.0003171037220258944</v>
      </c>
    </row>
    <row r="18" spans="1:6" ht="16.5" customHeight="1">
      <c r="A18" s="5" t="s">
        <v>17</v>
      </c>
      <c r="B18" s="2"/>
      <c r="C18" s="90">
        <f>'[1]Uptodate'!$D$42</f>
        <v>1976</v>
      </c>
      <c r="D18" s="91">
        <f>'[1]Uptodate'!$E$42</f>
        <v>108498</v>
      </c>
      <c r="E18" s="128">
        <f>'[1]Uptodate'!$G42</f>
        <v>197.1297129901012</v>
      </c>
      <c r="F18" s="129">
        <f>'[1]Uptodate'!$H$42</f>
        <v>0.9996828962779741</v>
      </c>
    </row>
    <row r="19" spans="1:6" ht="16.5" customHeight="1">
      <c r="A19" s="5" t="s">
        <v>18</v>
      </c>
      <c r="B19" s="2"/>
      <c r="C19" s="90">
        <f>'[1]Uptodate'!$D$43</f>
        <v>1996</v>
      </c>
      <c r="D19" s="91">
        <f>'[1]Uptodate'!$E$43</f>
        <v>109595</v>
      </c>
      <c r="E19" s="128">
        <f>'[1]Uptodate'!$G$43</f>
        <v>196.9432373739678</v>
      </c>
      <c r="F19" s="129">
        <f>'[1]Uptodate'!$H$43</f>
        <v>1</v>
      </c>
    </row>
    <row r="20" spans="1:6" ht="16.5" customHeight="1">
      <c r="A20" s="2" t="s">
        <v>19</v>
      </c>
      <c r="B20" s="2"/>
      <c r="C20" s="2"/>
      <c r="D20" s="2"/>
      <c r="E20" s="2"/>
      <c r="F20" s="28"/>
    </row>
    <row r="21" spans="1:6" ht="16.5" customHeight="1">
      <c r="A21" s="2"/>
      <c r="B21" s="2"/>
      <c r="C21" s="2"/>
      <c r="D21" s="2"/>
      <c r="E21" s="2" t="s">
        <v>20</v>
      </c>
      <c r="F21" s="2"/>
    </row>
    <row r="22" spans="1:6" ht="16.5" customHeight="1">
      <c r="A22" s="2" t="s">
        <v>21</v>
      </c>
      <c r="B22" s="2"/>
      <c r="C22" s="2"/>
      <c r="D22" s="2" t="s">
        <v>22</v>
      </c>
      <c r="E22" s="2"/>
      <c r="F22" s="2"/>
    </row>
    <row r="23" spans="1:6" ht="16.5" customHeight="1">
      <c r="A23" s="2" t="s">
        <v>23</v>
      </c>
      <c r="B23" s="2"/>
      <c r="C23" s="2"/>
      <c r="D23" s="2"/>
      <c r="E23" s="2"/>
      <c r="F23" s="2"/>
    </row>
    <row r="24" spans="1:6" ht="16.5" customHeight="1">
      <c r="A24" s="2" t="s">
        <v>24</v>
      </c>
      <c r="B24" s="2"/>
      <c r="C24" s="2"/>
      <c r="D24" s="2"/>
      <c r="E24" s="2"/>
      <c r="F24" s="2"/>
    </row>
    <row r="25" spans="1:6" ht="16.5" customHeight="1">
      <c r="A25" s="2" t="s">
        <v>25</v>
      </c>
      <c r="B25" s="2"/>
      <c r="C25" s="2"/>
      <c r="D25" s="2"/>
      <c r="E25" s="2"/>
      <c r="F25" s="2"/>
    </row>
    <row r="26" spans="1:6" ht="16.5" customHeight="1">
      <c r="A26" s="2" t="s">
        <v>26</v>
      </c>
      <c r="B26" s="2"/>
      <c r="C26" s="2"/>
      <c r="D26" s="2"/>
      <c r="E26" s="2"/>
      <c r="F26" s="2"/>
    </row>
    <row r="27" spans="1:6" ht="16.5" customHeight="1">
      <c r="A27" s="2" t="s">
        <v>27</v>
      </c>
      <c r="B27" s="2"/>
      <c r="C27" s="2"/>
      <c r="D27" s="2"/>
      <c r="E27" s="2"/>
      <c r="F27" s="2"/>
    </row>
    <row r="28" spans="1:6" ht="16.5" customHeight="1">
      <c r="A28" s="2" t="s">
        <v>28</v>
      </c>
      <c r="B28" s="2"/>
      <c r="C28" s="2"/>
      <c r="D28" s="2"/>
      <c r="E28" s="2"/>
      <c r="F28" s="2"/>
    </row>
    <row r="29" spans="1:6" ht="16.5" customHeight="1">
      <c r="A29" s="2" t="s">
        <v>29</v>
      </c>
      <c r="B29" s="2"/>
      <c r="C29" s="2"/>
      <c r="D29" s="2"/>
      <c r="E29" s="2"/>
      <c r="F29" s="2"/>
    </row>
    <row r="30" spans="1:6" ht="16.5" customHeight="1">
      <c r="A30" s="2" t="s">
        <v>30</v>
      </c>
      <c r="B30" s="2"/>
      <c r="C30" s="2"/>
      <c r="D30" s="2"/>
      <c r="E30" s="2"/>
      <c r="F30" s="2"/>
    </row>
    <row r="31" spans="1:6" ht="16.5" customHeight="1">
      <c r="A31" s="2" t="s">
        <v>31</v>
      </c>
      <c r="B31" s="2"/>
      <c r="C31" s="2"/>
      <c r="D31" s="2"/>
      <c r="E31" s="2"/>
      <c r="F31" s="2"/>
    </row>
    <row r="32" spans="1:6" ht="16.5" customHeight="1">
      <c r="A32" s="2"/>
      <c r="B32" s="2"/>
      <c r="C32" s="2"/>
      <c r="D32" s="2"/>
      <c r="E32" s="2"/>
      <c r="F32" s="2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orientation="portrait" scale="90" r:id="rId1"/>
  <headerFooter>
    <oddHeader>&amp;RProduce Brokers Limited
1349/A, North Agrabad, D.T. Road, 
Askarabad (1st Floor), Chittagong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28.421875" style="0" customWidth="1"/>
    <col min="2" max="2" width="8.00390625" style="31" customWidth="1"/>
    <col min="3" max="3" width="10.8515625" style="30" customWidth="1"/>
    <col min="4" max="4" width="6.7109375" style="31" customWidth="1"/>
    <col min="5" max="5" width="9.28125" style="30" customWidth="1"/>
    <col min="6" max="6" width="9.57421875" style="31" bestFit="1" customWidth="1"/>
    <col min="7" max="7" width="10.421875" style="30" customWidth="1"/>
    <col min="8" max="8" width="8.28125" style="29" customWidth="1"/>
    <col min="9" max="9" width="0.9921875" style="0" customWidth="1"/>
    <col min="10" max="10" width="8.7109375" style="31" customWidth="1"/>
    <col min="11" max="11" width="11.8515625" style="30" customWidth="1"/>
    <col min="12" max="12" width="8.57421875" style="29" customWidth="1"/>
    <col min="13" max="13" width="1.421875" style="0" customWidth="1"/>
  </cols>
  <sheetData>
    <row r="1" spans="1:12" ht="16.5" customHeight="1">
      <c r="A1" s="5" t="s">
        <v>140</v>
      </c>
      <c r="B1" s="5"/>
      <c r="C1" s="22"/>
      <c r="D1" s="64"/>
      <c r="E1" s="22"/>
      <c r="F1" s="64"/>
      <c r="G1" s="22"/>
      <c r="H1" s="65"/>
      <c r="I1" s="5"/>
      <c r="J1" s="64"/>
      <c r="K1" s="22"/>
      <c r="L1" s="65"/>
    </row>
    <row r="2" spans="1:12" ht="16.5" customHeight="1">
      <c r="A2" s="66" t="s">
        <v>141</v>
      </c>
      <c r="B2" s="5"/>
      <c r="C2" s="22"/>
      <c r="D2" s="64"/>
      <c r="E2" s="22"/>
      <c r="F2" s="64"/>
      <c r="G2" s="22"/>
      <c r="H2" s="65"/>
      <c r="I2" s="5"/>
      <c r="J2" s="64"/>
      <c r="K2" s="22"/>
      <c r="L2" s="65"/>
    </row>
    <row r="3" spans="1:12" ht="16.5" customHeight="1">
      <c r="A3" s="5" t="s">
        <v>36</v>
      </c>
      <c r="B3" s="5"/>
      <c r="C3" s="22"/>
      <c r="D3" s="64"/>
      <c r="E3" s="22"/>
      <c r="F3" s="64"/>
      <c r="G3" s="22"/>
      <c r="H3" s="65"/>
      <c r="I3" s="5"/>
      <c r="J3" s="64"/>
      <c r="K3" s="22"/>
      <c r="L3" s="65"/>
    </row>
    <row r="4" spans="1:12" ht="16.5" customHeight="1">
      <c r="A4" s="5" t="s">
        <v>0</v>
      </c>
      <c r="B4" s="5"/>
      <c r="C4" s="22"/>
      <c r="D4" s="64"/>
      <c r="E4" s="22"/>
      <c r="F4" s="64"/>
      <c r="G4" s="22"/>
      <c r="H4" s="65"/>
      <c r="I4" s="5"/>
      <c r="J4" s="64"/>
      <c r="K4" s="22"/>
      <c r="L4" s="65"/>
    </row>
    <row r="5" spans="1:12" ht="16.5" customHeight="1">
      <c r="A5" s="5" t="s">
        <v>1</v>
      </c>
      <c r="B5" s="5"/>
      <c r="C5" s="22"/>
      <c r="D5" s="64"/>
      <c r="E5" s="22"/>
      <c r="F5" s="64"/>
      <c r="G5" s="22"/>
      <c r="H5" s="65"/>
      <c r="I5" s="5"/>
      <c r="J5" s="64"/>
      <c r="K5" s="22"/>
      <c r="L5" s="65"/>
    </row>
    <row r="6" spans="1:12" ht="16.5" customHeight="1">
      <c r="A6" s="5" t="s">
        <v>37</v>
      </c>
      <c r="B6" s="5"/>
      <c r="C6" s="22"/>
      <c r="D6" s="64"/>
      <c r="E6" s="22"/>
      <c r="F6" s="64"/>
      <c r="G6" s="22"/>
      <c r="H6" s="65"/>
      <c r="I6" s="5"/>
      <c r="J6" s="64"/>
      <c r="K6" s="22"/>
      <c r="L6" s="65"/>
    </row>
    <row r="7" spans="1:12" ht="16.5" customHeight="1">
      <c r="A7" s="67" t="s">
        <v>38</v>
      </c>
      <c r="B7" s="5"/>
      <c r="C7" s="22"/>
      <c r="D7" s="64"/>
      <c r="E7" s="22"/>
      <c r="F7" s="64"/>
      <c r="G7" s="22"/>
      <c r="H7" s="65"/>
      <c r="I7" s="5"/>
      <c r="J7" s="64"/>
      <c r="K7" s="22"/>
      <c r="L7" s="65"/>
    </row>
    <row r="8" spans="1:12" ht="16.5" customHeight="1">
      <c r="A8" s="67"/>
      <c r="B8" s="5"/>
      <c r="C8" s="22"/>
      <c r="D8" s="64"/>
      <c r="E8" s="68" t="s">
        <v>39</v>
      </c>
      <c r="F8" s="64"/>
      <c r="G8" s="22"/>
      <c r="H8" s="65"/>
      <c r="I8" s="5"/>
      <c r="J8" s="64"/>
      <c r="K8" s="22"/>
      <c r="L8" s="65"/>
    </row>
    <row r="9" spans="1:12" ht="16.5" customHeight="1">
      <c r="A9" s="69" t="s">
        <v>142</v>
      </c>
      <c r="B9" s="24"/>
      <c r="C9" s="70"/>
      <c r="D9" s="71"/>
      <c r="E9" s="70"/>
      <c r="F9" s="71"/>
      <c r="G9" s="70"/>
      <c r="H9" s="72"/>
      <c r="I9" s="24"/>
      <c r="J9" s="71"/>
      <c r="K9" s="70"/>
      <c r="L9" s="72"/>
    </row>
    <row r="10" spans="1:12" ht="16.5" customHeight="1">
      <c r="A10" s="69"/>
      <c r="B10" s="24"/>
      <c r="C10" s="70" t="s">
        <v>143</v>
      </c>
      <c r="D10" s="71"/>
      <c r="E10" s="70"/>
      <c r="F10" s="71"/>
      <c r="G10" s="70"/>
      <c r="H10" s="72"/>
      <c r="I10" s="24"/>
      <c r="J10" s="71"/>
      <c r="K10" s="70" t="s">
        <v>144</v>
      </c>
      <c r="L10" s="72"/>
    </row>
    <row r="11" spans="1:12" ht="16.5" customHeight="1">
      <c r="A11" s="69" t="s">
        <v>40</v>
      </c>
      <c r="B11" s="24"/>
      <c r="C11" s="70" t="s">
        <v>41</v>
      </c>
      <c r="D11" s="71"/>
      <c r="E11" s="70" t="s">
        <v>42</v>
      </c>
      <c r="F11" s="71"/>
      <c r="G11" s="70" t="s">
        <v>43</v>
      </c>
      <c r="H11" s="72"/>
      <c r="I11" s="24"/>
      <c r="J11" s="64"/>
      <c r="K11" s="70"/>
      <c r="L11" s="72"/>
    </row>
    <row r="12" spans="1:12" ht="16.5" customHeight="1">
      <c r="A12" s="67" t="s">
        <v>44</v>
      </c>
      <c r="B12" s="24" t="s">
        <v>35</v>
      </c>
      <c r="C12" s="70" t="s">
        <v>45</v>
      </c>
      <c r="D12" s="71" t="s">
        <v>35</v>
      </c>
      <c r="E12" s="70" t="s">
        <v>45</v>
      </c>
      <c r="F12" s="71" t="s">
        <v>35</v>
      </c>
      <c r="G12" s="70" t="s">
        <v>45</v>
      </c>
      <c r="H12" s="65" t="s">
        <v>46</v>
      </c>
      <c r="I12" s="5"/>
      <c r="J12" s="64" t="s">
        <v>35</v>
      </c>
      <c r="K12" s="22" t="s">
        <v>45</v>
      </c>
      <c r="L12" s="65" t="s">
        <v>46</v>
      </c>
    </row>
    <row r="13" spans="1:12" ht="16.5" customHeight="1">
      <c r="A13" s="5" t="s">
        <v>47</v>
      </c>
      <c r="B13" s="73">
        <v>20</v>
      </c>
      <c r="C13" s="27">
        <v>1097</v>
      </c>
      <c r="D13" s="71"/>
      <c r="E13" s="70"/>
      <c r="F13" s="71">
        <v>20</v>
      </c>
      <c r="G13" s="70">
        <v>1097</v>
      </c>
      <c r="H13" s="72">
        <v>178.5</v>
      </c>
      <c r="I13" s="24" t="e">
        <v>#REF!</v>
      </c>
      <c r="J13" s="71">
        <v>20</v>
      </c>
      <c r="K13" s="70">
        <v>1097</v>
      </c>
      <c r="L13" s="72">
        <v>178.5</v>
      </c>
    </row>
    <row r="14" spans="1:12" ht="16.5" customHeight="1">
      <c r="A14" s="5" t="s">
        <v>13</v>
      </c>
      <c r="B14" s="74">
        <v>20</v>
      </c>
      <c r="C14" s="68">
        <v>1097</v>
      </c>
      <c r="D14" s="75">
        <v>0</v>
      </c>
      <c r="E14" s="68">
        <v>0</v>
      </c>
      <c r="F14" s="64">
        <v>20</v>
      </c>
      <c r="G14" s="22">
        <v>1097</v>
      </c>
      <c r="H14" s="65">
        <v>178.5</v>
      </c>
      <c r="I14" s="76"/>
      <c r="J14" s="64">
        <v>20</v>
      </c>
      <c r="K14" s="22">
        <v>1097</v>
      </c>
      <c r="L14" s="65">
        <v>178.5</v>
      </c>
    </row>
    <row r="15" spans="1:12" ht="16.5" customHeight="1">
      <c r="A15" s="67" t="s">
        <v>48</v>
      </c>
      <c r="B15" s="77" t="s">
        <v>35</v>
      </c>
      <c r="C15" s="78" t="s">
        <v>45</v>
      </c>
      <c r="D15" s="79" t="s">
        <v>35</v>
      </c>
      <c r="E15" s="78" t="s">
        <v>45</v>
      </c>
      <c r="F15" s="80" t="s">
        <v>35</v>
      </c>
      <c r="G15" s="18" t="s">
        <v>45</v>
      </c>
      <c r="H15" s="81" t="s">
        <v>46</v>
      </c>
      <c r="I15" s="76"/>
      <c r="J15" s="79" t="s">
        <v>35</v>
      </c>
      <c r="K15" s="78" t="s">
        <v>45</v>
      </c>
      <c r="L15" s="81" t="s">
        <v>46</v>
      </c>
    </row>
    <row r="16" spans="1:12" ht="16.5" customHeight="1">
      <c r="A16" s="5" t="s">
        <v>49</v>
      </c>
      <c r="B16" s="119">
        <v>240</v>
      </c>
      <c r="C16" s="68">
        <v>13172</v>
      </c>
      <c r="D16" s="75"/>
      <c r="E16" s="68"/>
      <c r="F16" s="64">
        <v>240</v>
      </c>
      <c r="G16" s="22">
        <v>13172</v>
      </c>
      <c r="H16" s="65">
        <v>225.48519587002733</v>
      </c>
      <c r="I16" s="76"/>
      <c r="J16" s="75">
        <v>12170</v>
      </c>
      <c r="K16" s="68">
        <v>667855.6</v>
      </c>
      <c r="L16" s="82">
        <v>212.23914690690623</v>
      </c>
    </row>
    <row r="17" spans="1:12" ht="16.5" customHeight="1">
      <c r="A17" s="5" t="s">
        <v>123</v>
      </c>
      <c r="B17" s="119">
        <v>25</v>
      </c>
      <c r="C17" s="26">
        <v>1372</v>
      </c>
      <c r="D17" s="75"/>
      <c r="E17" s="68"/>
      <c r="F17" s="75">
        <v>25</v>
      </c>
      <c r="G17" s="68">
        <v>1372</v>
      </c>
      <c r="H17" s="82">
        <v>206.79956268221574</v>
      </c>
      <c r="I17" s="74"/>
      <c r="J17" s="75">
        <v>158</v>
      </c>
      <c r="K17" s="68">
        <v>8670.5</v>
      </c>
      <c r="L17" s="82">
        <v>239.43844068969494</v>
      </c>
    </row>
    <row r="18" spans="1:12" ht="16.5" customHeight="1">
      <c r="A18" s="5" t="s">
        <v>118</v>
      </c>
      <c r="B18" s="83">
        <v>30</v>
      </c>
      <c r="C18" s="26">
        <v>1645.5</v>
      </c>
      <c r="D18" s="64"/>
      <c r="E18" s="22"/>
      <c r="F18" s="64">
        <v>30</v>
      </c>
      <c r="G18" s="22">
        <v>1645.5</v>
      </c>
      <c r="H18" s="65">
        <v>193.33333333333334</v>
      </c>
      <c r="I18" s="65"/>
      <c r="J18" s="64">
        <v>140</v>
      </c>
      <c r="K18" s="22">
        <v>7673</v>
      </c>
      <c r="L18" s="65">
        <v>200.19184152222078</v>
      </c>
    </row>
    <row r="19" spans="1:12" ht="16.5" customHeight="1">
      <c r="A19" s="5" t="s">
        <v>50</v>
      </c>
      <c r="B19" s="83">
        <v>91</v>
      </c>
      <c r="C19" s="26">
        <v>4997.5</v>
      </c>
      <c r="D19" s="25"/>
      <c r="E19" s="22"/>
      <c r="F19" s="64">
        <v>91</v>
      </c>
      <c r="G19" s="22">
        <v>4997.5</v>
      </c>
      <c r="H19" s="65">
        <v>232.41670835417708</v>
      </c>
      <c r="I19" s="65"/>
      <c r="J19" s="64">
        <v>1130</v>
      </c>
      <c r="K19" s="22">
        <v>61991</v>
      </c>
      <c r="L19" s="65">
        <v>251.8895949412012</v>
      </c>
    </row>
    <row r="20" spans="1:12" ht="16.5" customHeight="1">
      <c r="A20" s="5" t="s">
        <v>97</v>
      </c>
      <c r="B20" s="83">
        <v>30</v>
      </c>
      <c r="C20" s="26">
        <v>1647</v>
      </c>
      <c r="D20" s="25"/>
      <c r="E20" s="22"/>
      <c r="F20" s="64">
        <v>30</v>
      </c>
      <c r="G20" s="22">
        <v>1647</v>
      </c>
      <c r="H20" s="65">
        <v>234.97723132969034</v>
      </c>
      <c r="I20" s="65"/>
      <c r="J20" s="64">
        <v>57</v>
      </c>
      <c r="K20" s="22">
        <v>3129</v>
      </c>
      <c r="L20" s="65">
        <v>259.4085714285714</v>
      </c>
    </row>
    <row r="21" spans="1:12" ht="16.5" customHeight="1">
      <c r="A21" s="5" t="s">
        <v>110</v>
      </c>
      <c r="B21" s="83"/>
      <c r="C21" s="26"/>
      <c r="D21" s="64">
        <v>20</v>
      </c>
      <c r="E21" s="22">
        <v>1098.4</v>
      </c>
      <c r="F21" s="64">
        <v>20</v>
      </c>
      <c r="G21" s="22">
        <v>1098.4</v>
      </c>
      <c r="H21" s="65">
        <v>272.5</v>
      </c>
      <c r="I21" s="65"/>
      <c r="J21" s="64">
        <v>1685</v>
      </c>
      <c r="K21" s="22">
        <v>92451.6</v>
      </c>
      <c r="L21" s="65">
        <v>201.70640183620404</v>
      </c>
    </row>
    <row r="22" spans="1:12" ht="16.5" customHeight="1">
      <c r="A22" s="5" t="s">
        <v>98</v>
      </c>
      <c r="B22" s="83">
        <v>11</v>
      </c>
      <c r="C22" s="26">
        <v>604.5</v>
      </c>
      <c r="D22" s="25"/>
      <c r="E22" s="22"/>
      <c r="F22" s="64">
        <v>11</v>
      </c>
      <c r="G22" s="22">
        <v>604.5</v>
      </c>
      <c r="H22" s="65">
        <v>295</v>
      </c>
      <c r="I22" s="65"/>
      <c r="J22" s="64">
        <v>104</v>
      </c>
      <c r="K22" s="22">
        <v>5708</v>
      </c>
      <c r="L22" s="65">
        <v>303.55319726699366</v>
      </c>
    </row>
    <row r="23" spans="1:12" ht="16.5" customHeight="1">
      <c r="A23" s="5" t="s">
        <v>60</v>
      </c>
      <c r="B23" s="83">
        <v>20</v>
      </c>
      <c r="C23" s="26">
        <v>1098.5</v>
      </c>
      <c r="D23" s="64"/>
      <c r="E23" s="22"/>
      <c r="F23" s="64">
        <v>20</v>
      </c>
      <c r="G23" s="22">
        <v>1098.5</v>
      </c>
      <c r="H23" s="65">
        <v>169.52935821574874</v>
      </c>
      <c r="I23" s="65"/>
      <c r="J23" s="64">
        <v>456</v>
      </c>
      <c r="K23" s="22">
        <v>24982.2</v>
      </c>
      <c r="L23" s="65">
        <v>232.26810689210717</v>
      </c>
    </row>
    <row r="24" spans="1:12" ht="16.5" customHeight="1">
      <c r="A24" s="5" t="s">
        <v>61</v>
      </c>
      <c r="B24" s="83">
        <v>80</v>
      </c>
      <c r="C24" s="26">
        <v>4392.5</v>
      </c>
      <c r="D24" s="64"/>
      <c r="E24" s="22"/>
      <c r="F24" s="64">
        <v>80</v>
      </c>
      <c r="G24" s="22">
        <v>4392.5</v>
      </c>
      <c r="H24" s="65">
        <v>232.04883323847469</v>
      </c>
      <c r="I24" s="65"/>
      <c r="J24" s="64">
        <v>1376</v>
      </c>
      <c r="K24" s="22">
        <v>75409.9</v>
      </c>
      <c r="L24" s="65">
        <v>202.77569614864893</v>
      </c>
    </row>
    <row r="25" spans="1:12" ht="16.5" customHeight="1">
      <c r="A25" s="5" t="s">
        <v>77</v>
      </c>
      <c r="B25" s="83">
        <v>11</v>
      </c>
      <c r="C25" s="26">
        <v>604.5</v>
      </c>
      <c r="D25" s="64"/>
      <c r="E25" s="22"/>
      <c r="F25" s="64">
        <v>11</v>
      </c>
      <c r="G25" s="22">
        <v>604.5</v>
      </c>
      <c r="H25" s="65">
        <v>290</v>
      </c>
      <c r="I25" s="65"/>
      <c r="J25" s="64">
        <v>158</v>
      </c>
      <c r="K25" s="22">
        <v>8669.5</v>
      </c>
      <c r="L25" s="65">
        <v>262.3977230520791</v>
      </c>
    </row>
    <row r="26" spans="1:12" ht="16.5" customHeight="1">
      <c r="A26" s="5" t="s">
        <v>51</v>
      </c>
      <c r="B26" s="83">
        <v>70</v>
      </c>
      <c r="C26" s="26">
        <v>3844</v>
      </c>
      <c r="D26" s="64">
        <v>10</v>
      </c>
      <c r="E26" s="22">
        <v>549.2</v>
      </c>
      <c r="F26" s="64">
        <v>80</v>
      </c>
      <c r="G26" s="22">
        <v>4393.2</v>
      </c>
      <c r="H26" s="65">
        <v>199.63634708185378</v>
      </c>
      <c r="I26" s="65"/>
      <c r="J26" s="64">
        <v>2851</v>
      </c>
      <c r="K26" s="22">
        <v>156422.9</v>
      </c>
      <c r="L26" s="65">
        <v>204.21379529467873</v>
      </c>
    </row>
    <row r="27" spans="1:12" ht="16.5" customHeight="1">
      <c r="A27" s="5" t="s">
        <v>47</v>
      </c>
      <c r="B27" s="83">
        <v>535</v>
      </c>
      <c r="C27" s="26">
        <v>29396.5</v>
      </c>
      <c r="D27" s="64">
        <v>75</v>
      </c>
      <c r="E27" s="22">
        <v>4121</v>
      </c>
      <c r="F27" s="64">
        <v>610</v>
      </c>
      <c r="G27" s="22">
        <v>33517.5</v>
      </c>
      <c r="H27" s="65">
        <v>188.73815171179234</v>
      </c>
      <c r="I27" s="65"/>
      <c r="J27" s="64">
        <v>12936</v>
      </c>
      <c r="K27" s="22">
        <v>709953.8000000002</v>
      </c>
      <c r="L27" s="65">
        <v>191.85240425503738</v>
      </c>
    </row>
    <row r="28" spans="1:12" ht="16.5" customHeight="1">
      <c r="A28" s="5" t="s">
        <v>103</v>
      </c>
      <c r="B28" s="83">
        <v>30</v>
      </c>
      <c r="C28" s="26">
        <v>1645.5</v>
      </c>
      <c r="D28" s="64">
        <v>40</v>
      </c>
      <c r="E28" s="22">
        <v>2196</v>
      </c>
      <c r="F28" s="64">
        <v>70</v>
      </c>
      <c r="G28" s="22">
        <v>3841.5</v>
      </c>
      <c r="H28" s="65">
        <v>131.7008980866849</v>
      </c>
      <c r="I28" s="65"/>
      <c r="J28" s="64">
        <v>572</v>
      </c>
      <c r="K28" s="22">
        <v>31249.4</v>
      </c>
      <c r="L28" s="65">
        <v>169.74036557501904</v>
      </c>
    </row>
    <row r="29" spans="1:12" ht="16.5" customHeight="1">
      <c r="A29" s="5" t="s">
        <v>92</v>
      </c>
      <c r="B29" s="83"/>
      <c r="C29" s="26"/>
      <c r="D29" s="64">
        <v>15</v>
      </c>
      <c r="E29" s="22">
        <v>823.4</v>
      </c>
      <c r="F29" s="64">
        <v>15</v>
      </c>
      <c r="G29" s="22">
        <v>823.4</v>
      </c>
      <c r="H29" s="65">
        <v>213.342725285402</v>
      </c>
      <c r="I29" s="65"/>
      <c r="J29" s="64">
        <v>144</v>
      </c>
      <c r="K29" s="22">
        <v>7877.599999999999</v>
      </c>
      <c r="L29" s="65">
        <v>233.5307946582716</v>
      </c>
    </row>
    <row r="30" spans="1:12" ht="16.5" customHeight="1">
      <c r="A30" s="5" t="s">
        <v>86</v>
      </c>
      <c r="B30" s="83">
        <v>140</v>
      </c>
      <c r="C30" s="26">
        <v>7683</v>
      </c>
      <c r="D30" s="64">
        <v>16</v>
      </c>
      <c r="E30" s="22">
        <v>878.5</v>
      </c>
      <c r="F30" s="64">
        <v>156</v>
      </c>
      <c r="G30" s="22">
        <v>8561.5</v>
      </c>
      <c r="H30" s="65">
        <v>169.19903054371312</v>
      </c>
      <c r="I30" s="65"/>
      <c r="J30" s="64">
        <v>1177</v>
      </c>
      <c r="K30" s="22">
        <v>64536.5</v>
      </c>
      <c r="L30" s="65">
        <v>208.56796164960915</v>
      </c>
    </row>
    <row r="31" spans="1:12" ht="16.5" customHeight="1">
      <c r="A31" s="5" t="s">
        <v>62</v>
      </c>
      <c r="B31" s="83"/>
      <c r="C31" s="26"/>
      <c r="D31" s="64">
        <v>10</v>
      </c>
      <c r="E31" s="22">
        <v>549.2</v>
      </c>
      <c r="F31" s="64">
        <v>10</v>
      </c>
      <c r="G31" s="22">
        <v>549.2</v>
      </c>
      <c r="H31" s="65">
        <v>263</v>
      </c>
      <c r="I31" s="65"/>
      <c r="J31" s="64">
        <v>458</v>
      </c>
      <c r="K31" s="22">
        <v>25132.700000000004</v>
      </c>
      <c r="L31" s="65">
        <v>253.0887985771524</v>
      </c>
    </row>
    <row r="32" spans="1:12" ht="16.5" customHeight="1">
      <c r="A32" s="5" t="s">
        <v>64</v>
      </c>
      <c r="B32" s="83">
        <v>10</v>
      </c>
      <c r="C32" s="26">
        <v>550</v>
      </c>
      <c r="D32" s="64"/>
      <c r="E32" s="22"/>
      <c r="F32" s="64">
        <v>10</v>
      </c>
      <c r="G32" s="22">
        <v>550</v>
      </c>
      <c r="H32" s="65">
        <v>193</v>
      </c>
      <c r="I32" s="65"/>
      <c r="J32" s="64">
        <v>235</v>
      </c>
      <c r="K32" s="22">
        <v>12897.5</v>
      </c>
      <c r="L32" s="65">
        <v>272.07769412676885</v>
      </c>
    </row>
    <row r="33" spans="1:12" ht="16.5" customHeight="1">
      <c r="A33" s="5" t="s">
        <v>52</v>
      </c>
      <c r="B33" s="83">
        <v>10</v>
      </c>
      <c r="C33" s="26">
        <v>548.5</v>
      </c>
      <c r="D33" s="64">
        <v>10</v>
      </c>
      <c r="E33" s="22">
        <v>549.2</v>
      </c>
      <c r="F33" s="64">
        <v>20</v>
      </c>
      <c r="G33" s="22">
        <v>1097.7</v>
      </c>
      <c r="H33" s="65">
        <v>142.0031884850141</v>
      </c>
      <c r="I33" s="65"/>
      <c r="J33" s="64">
        <v>3697</v>
      </c>
      <c r="K33" s="22">
        <v>202832.40000000002</v>
      </c>
      <c r="L33" s="65">
        <v>194.14089241166596</v>
      </c>
    </row>
    <row r="34" spans="1:12" ht="16.5" customHeight="1">
      <c r="A34" s="5" t="s">
        <v>82</v>
      </c>
      <c r="B34" s="83">
        <v>30</v>
      </c>
      <c r="C34" s="26">
        <v>1645.5</v>
      </c>
      <c r="D34" s="64"/>
      <c r="E34" s="22"/>
      <c r="F34" s="64">
        <v>30</v>
      </c>
      <c r="G34" s="22">
        <v>1645.5</v>
      </c>
      <c r="H34" s="65">
        <v>155.33333333333334</v>
      </c>
      <c r="I34" s="65"/>
      <c r="J34" s="64">
        <v>590</v>
      </c>
      <c r="K34" s="22">
        <v>32268.4</v>
      </c>
      <c r="L34" s="65">
        <v>160.97541272576265</v>
      </c>
    </row>
    <row r="35" spans="1:12" ht="16.5" customHeight="1">
      <c r="A35" s="5" t="s">
        <v>73</v>
      </c>
      <c r="B35" s="83">
        <v>40</v>
      </c>
      <c r="C35" s="26">
        <v>2194</v>
      </c>
      <c r="D35" s="64"/>
      <c r="E35" s="22"/>
      <c r="F35" s="64">
        <v>40</v>
      </c>
      <c r="G35" s="22">
        <v>2194</v>
      </c>
      <c r="H35" s="65">
        <v>126</v>
      </c>
      <c r="I35" s="65"/>
      <c r="J35" s="64">
        <v>316</v>
      </c>
      <c r="K35" s="22">
        <v>17335.9</v>
      </c>
      <c r="L35" s="65">
        <v>193.96324736529397</v>
      </c>
    </row>
    <row r="36" spans="1:12" ht="16.5" customHeight="1">
      <c r="A36" s="5" t="s">
        <v>53</v>
      </c>
      <c r="B36" s="83">
        <v>10</v>
      </c>
      <c r="C36" s="26">
        <v>550</v>
      </c>
      <c r="D36" s="64"/>
      <c r="E36" s="22"/>
      <c r="F36" s="64">
        <v>10</v>
      </c>
      <c r="G36" s="22">
        <v>550</v>
      </c>
      <c r="H36" s="65">
        <v>327</v>
      </c>
      <c r="I36" s="65"/>
      <c r="J36" s="64">
        <v>751</v>
      </c>
      <c r="K36" s="22">
        <v>41202.5</v>
      </c>
      <c r="L36" s="65">
        <v>285.35482312966445</v>
      </c>
    </row>
    <row r="37" spans="1:12" ht="16.5" customHeight="1">
      <c r="A37" s="5" t="s">
        <v>104</v>
      </c>
      <c r="B37" s="83">
        <v>30</v>
      </c>
      <c r="C37" s="26">
        <v>1645.5</v>
      </c>
      <c r="D37" s="64">
        <v>35</v>
      </c>
      <c r="E37" s="22">
        <v>1921.3</v>
      </c>
      <c r="F37" s="64">
        <v>65</v>
      </c>
      <c r="G37" s="22">
        <v>3566.8</v>
      </c>
      <c r="H37" s="65">
        <v>147.93417068520802</v>
      </c>
      <c r="I37" s="65"/>
      <c r="J37" s="64">
        <v>375</v>
      </c>
      <c r="K37" s="22">
        <v>20578.1</v>
      </c>
      <c r="L37" s="65">
        <v>211.69273640423557</v>
      </c>
    </row>
    <row r="38" spans="1:12" ht="16.5" customHeight="1">
      <c r="A38" s="5" t="s">
        <v>54</v>
      </c>
      <c r="B38" s="83"/>
      <c r="C38" s="26"/>
      <c r="D38" s="64">
        <v>29</v>
      </c>
      <c r="E38" s="22">
        <v>1592.9</v>
      </c>
      <c r="F38" s="64">
        <v>29</v>
      </c>
      <c r="G38" s="22">
        <v>1592.9</v>
      </c>
      <c r="H38" s="65">
        <v>209.55220038922718</v>
      </c>
      <c r="I38" s="65"/>
      <c r="J38" s="64">
        <v>445</v>
      </c>
      <c r="K38" s="22">
        <v>24419.000000000004</v>
      </c>
      <c r="L38" s="65">
        <v>204.606482861706</v>
      </c>
    </row>
    <row r="39" spans="1:12" ht="16.5" customHeight="1">
      <c r="A39" s="5" t="s">
        <v>83</v>
      </c>
      <c r="B39" s="83">
        <v>20</v>
      </c>
      <c r="C39" s="26">
        <v>1097</v>
      </c>
      <c r="D39" s="64">
        <v>10</v>
      </c>
      <c r="E39" s="22">
        <v>549.2</v>
      </c>
      <c r="F39" s="64">
        <v>30</v>
      </c>
      <c r="G39" s="22">
        <v>1646.2</v>
      </c>
      <c r="H39" s="65">
        <v>160.01403231685092</v>
      </c>
      <c r="I39" s="65"/>
      <c r="J39" s="64">
        <v>401</v>
      </c>
      <c r="K39" s="22">
        <v>21983.100000000002</v>
      </c>
      <c r="L39" s="65">
        <v>197.48244897216492</v>
      </c>
    </row>
    <row r="40" spans="1:12" ht="16.5" customHeight="1">
      <c r="A40" s="5" t="s">
        <v>87</v>
      </c>
      <c r="B40" s="83">
        <v>10</v>
      </c>
      <c r="C40" s="26">
        <v>548.5</v>
      </c>
      <c r="D40" s="64"/>
      <c r="E40" s="22"/>
      <c r="F40" s="64">
        <v>10</v>
      </c>
      <c r="G40" s="22">
        <v>548.5</v>
      </c>
      <c r="H40" s="65">
        <v>120</v>
      </c>
      <c r="I40" s="65"/>
      <c r="J40" s="64">
        <v>236</v>
      </c>
      <c r="K40" s="22">
        <v>12955.5</v>
      </c>
      <c r="L40" s="65">
        <v>299.2550133148084</v>
      </c>
    </row>
    <row r="41" spans="1:12" ht="16.5" customHeight="1">
      <c r="A41" s="5" t="s">
        <v>55</v>
      </c>
      <c r="B41" s="83">
        <v>130</v>
      </c>
      <c r="C41" s="26">
        <v>7134</v>
      </c>
      <c r="D41" s="64">
        <v>10</v>
      </c>
      <c r="E41" s="22">
        <v>549.2</v>
      </c>
      <c r="F41" s="64">
        <v>140</v>
      </c>
      <c r="G41" s="22">
        <v>7683.2</v>
      </c>
      <c r="H41" s="65">
        <v>212.8732689504373</v>
      </c>
      <c r="I41" s="65"/>
      <c r="J41" s="64">
        <v>2909</v>
      </c>
      <c r="K41" s="22">
        <v>159338.80000000002</v>
      </c>
      <c r="L41" s="65">
        <v>215.3908968813622</v>
      </c>
    </row>
    <row r="42" spans="1:12" ht="16.5" customHeight="1">
      <c r="A42" s="5" t="s">
        <v>66</v>
      </c>
      <c r="B42" s="83">
        <v>35</v>
      </c>
      <c r="C42" s="26">
        <v>1921.5</v>
      </c>
      <c r="D42" s="64"/>
      <c r="E42" s="22"/>
      <c r="F42" s="64">
        <v>35</v>
      </c>
      <c r="G42" s="22">
        <v>1921.5</v>
      </c>
      <c r="H42" s="65">
        <v>269.71870934166014</v>
      </c>
      <c r="I42" s="65"/>
      <c r="J42" s="64">
        <v>1028</v>
      </c>
      <c r="K42" s="22">
        <v>56369.299999999996</v>
      </c>
      <c r="L42" s="65">
        <v>178.34861007676164</v>
      </c>
    </row>
    <row r="43" spans="1:12" ht="16.5" customHeight="1">
      <c r="A43" s="5" t="s">
        <v>67</v>
      </c>
      <c r="B43" s="83"/>
      <c r="C43" s="26"/>
      <c r="D43" s="64">
        <v>3</v>
      </c>
      <c r="E43" s="22">
        <v>164.5</v>
      </c>
      <c r="F43" s="64">
        <v>3</v>
      </c>
      <c r="G43" s="22">
        <v>164.5</v>
      </c>
      <c r="H43" s="65">
        <v>381</v>
      </c>
      <c r="I43" s="65"/>
      <c r="J43" s="64">
        <v>647</v>
      </c>
      <c r="K43" s="22">
        <v>35504.399999999994</v>
      </c>
      <c r="L43" s="65">
        <v>225.22748335417586</v>
      </c>
    </row>
    <row r="44" spans="1:12" ht="16.5" customHeight="1">
      <c r="A44" s="5" t="s">
        <v>79</v>
      </c>
      <c r="B44" s="83"/>
      <c r="C44" s="26"/>
      <c r="D44" s="64">
        <v>5</v>
      </c>
      <c r="E44" s="22">
        <v>274.5</v>
      </c>
      <c r="F44" s="64">
        <v>5</v>
      </c>
      <c r="G44" s="22">
        <v>274.5</v>
      </c>
      <c r="H44" s="65">
        <v>262</v>
      </c>
      <c r="I44" s="65"/>
      <c r="J44" s="64">
        <v>230</v>
      </c>
      <c r="K44" s="22">
        <v>12611.3</v>
      </c>
      <c r="L44" s="65">
        <v>234.30413732129122</v>
      </c>
    </row>
    <row r="45" spans="1:12" ht="16.5" customHeight="1">
      <c r="A45" s="5" t="s">
        <v>57</v>
      </c>
      <c r="B45" s="83">
        <v>50</v>
      </c>
      <c r="C45" s="26">
        <v>2744</v>
      </c>
      <c r="D45" s="64"/>
      <c r="E45" s="22"/>
      <c r="F45" s="64">
        <v>50</v>
      </c>
      <c r="G45" s="22">
        <v>2744</v>
      </c>
      <c r="H45" s="65">
        <v>174.4003279883382</v>
      </c>
      <c r="I45" s="65"/>
      <c r="J45" s="64">
        <v>4370</v>
      </c>
      <c r="K45" s="22">
        <v>239730</v>
      </c>
      <c r="L45" s="65">
        <v>199.54147032077753</v>
      </c>
    </row>
    <row r="46" spans="1:12" ht="16.5" customHeight="1">
      <c r="A46" s="5" t="s">
        <v>96</v>
      </c>
      <c r="B46" s="83"/>
      <c r="C46" s="26"/>
      <c r="D46" s="64"/>
      <c r="E46" s="22"/>
      <c r="F46" s="64">
        <v>0</v>
      </c>
      <c r="G46" s="22">
        <v>0</v>
      </c>
      <c r="H46" s="65"/>
      <c r="I46" s="65"/>
      <c r="J46" s="64">
        <v>793</v>
      </c>
      <c r="K46" s="22">
        <v>43439.399999999994</v>
      </c>
      <c r="L46" s="65">
        <v>231.77114117598313</v>
      </c>
    </row>
    <row r="47" spans="1:12" ht="16.5" customHeight="1">
      <c r="A47" s="5" t="s">
        <v>125</v>
      </c>
      <c r="B47" s="83"/>
      <c r="C47" s="26"/>
      <c r="D47" s="64"/>
      <c r="E47" s="22"/>
      <c r="F47" s="64">
        <v>0</v>
      </c>
      <c r="G47" s="22">
        <v>0</v>
      </c>
      <c r="H47" s="65"/>
      <c r="I47" s="65"/>
      <c r="J47" s="64">
        <v>60</v>
      </c>
      <c r="K47" s="22">
        <v>3291</v>
      </c>
      <c r="L47" s="65">
        <v>198.33</v>
      </c>
    </row>
    <row r="48" spans="1:12" ht="16.5" customHeight="1">
      <c r="A48" s="5" t="s">
        <v>121</v>
      </c>
      <c r="B48" s="83"/>
      <c r="C48" s="26"/>
      <c r="D48" s="64"/>
      <c r="E48" s="22"/>
      <c r="F48" s="64">
        <v>0</v>
      </c>
      <c r="G48" s="22">
        <v>0</v>
      </c>
      <c r="H48" s="65"/>
      <c r="I48" s="65"/>
      <c r="J48" s="64">
        <v>855</v>
      </c>
      <c r="K48" s="22">
        <v>46863.799999999996</v>
      </c>
      <c r="L48" s="65">
        <v>195.194214553664</v>
      </c>
    </row>
    <row r="49" spans="1:12" ht="16.5" customHeight="1">
      <c r="A49" s="5" t="s">
        <v>117</v>
      </c>
      <c r="B49" s="83"/>
      <c r="C49" s="26"/>
      <c r="D49" s="64"/>
      <c r="E49" s="22"/>
      <c r="F49" s="64">
        <v>0</v>
      </c>
      <c r="G49" s="22">
        <v>0</v>
      </c>
      <c r="H49" s="65"/>
      <c r="I49" s="65"/>
      <c r="J49" s="64">
        <v>15</v>
      </c>
      <c r="K49" s="22">
        <v>798.4000000000001</v>
      </c>
      <c r="L49" s="65">
        <v>218.42134268537072</v>
      </c>
    </row>
    <row r="50" spans="1:12" ht="16.5" customHeight="1">
      <c r="A50" s="5" t="s">
        <v>88</v>
      </c>
      <c r="B50" s="83"/>
      <c r="C50" s="26"/>
      <c r="D50" s="64"/>
      <c r="E50" s="22"/>
      <c r="F50" s="64">
        <v>0</v>
      </c>
      <c r="G50" s="22">
        <v>0</v>
      </c>
      <c r="H50" s="65"/>
      <c r="I50" s="65"/>
      <c r="J50" s="64">
        <v>50</v>
      </c>
      <c r="K50" s="22">
        <v>2741</v>
      </c>
      <c r="L50" s="65">
        <v>214.2083181320686</v>
      </c>
    </row>
    <row r="51" spans="1:12" ht="16.5" customHeight="1">
      <c r="A51" s="5" t="s">
        <v>58</v>
      </c>
      <c r="B51" s="83"/>
      <c r="C51" s="26"/>
      <c r="D51" s="64"/>
      <c r="E51" s="22"/>
      <c r="F51" s="64">
        <v>0</v>
      </c>
      <c r="G51" s="22">
        <v>0</v>
      </c>
      <c r="H51" s="65"/>
      <c r="I51" s="65"/>
      <c r="J51" s="64">
        <v>597</v>
      </c>
      <c r="K51" s="22">
        <v>32757</v>
      </c>
      <c r="L51" s="65">
        <v>216.132888695546</v>
      </c>
    </row>
    <row r="52" spans="1:12" ht="16.5" customHeight="1">
      <c r="A52" s="5" t="s">
        <v>101</v>
      </c>
      <c r="B52" s="83"/>
      <c r="C52" s="26"/>
      <c r="D52" s="25"/>
      <c r="E52" s="22"/>
      <c r="F52" s="64">
        <v>0</v>
      </c>
      <c r="G52" s="22">
        <v>0</v>
      </c>
      <c r="H52" s="65"/>
      <c r="I52" s="65"/>
      <c r="J52" s="64">
        <v>20</v>
      </c>
      <c r="K52" s="22">
        <v>1097</v>
      </c>
      <c r="L52" s="65">
        <v>238.5</v>
      </c>
    </row>
    <row r="53" spans="1:12" ht="16.5" customHeight="1">
      <c r="A53" s="5" t="s">
        <v>106</v>
      </c>
      <c r="B53" s="83"/>
      <c r="C53" s="26"/>
      <c r="D53" s="25"/>
      <c r="E53" s="22"/>
      <c r="F53" s="64">
        <v>0</v>
      </c>
      <c r="G53" s="22">
        <v>0</v>
      </c>
      <c r="H53" s="65"/>
      <c r="I53" s="65"/>
      <c r="J53" s="64">
        <v>40</v>
      </c>
      <c r="K53" s="22">
        <v>2195.1</v>
      </c>
      <c r="L53" s="65">
        <v>214.82981823151567</v>
      </c>
    </row>
    <row r="54" spans="1:12" ht="16.5" customHeight="1">
      <c r="A54" s="5" t="s">
        <v>59</v>
      </c>
      <c r="B54" s="83"/>
      <c r="C54" s="26"/>
      <c r="D54" s="25"/>
      <c r="E54" s="22"/>
      <c r="F54" s="64">
        <v>0</v>
      </c>
      <c r="G54" s="22">
        <v>0</v>
      </c>
      <c r="H54" s="65"/>
      <c r="I54" s="65"/>
      <c r="J54" s="64">
        <v>185</v>
      </c>
      <c r="K54" s="22">
        <v>10127</v>
      </c>
      <c r="L54" s="65">
        <v>187.96796287153154</v>
      </c>
    </row>
    <row r="55" spans="1:12" ht="16.5" customHeight="1">
      <c r="A55" s="5" t="s">
        <v>107</v>
      </c>
      <c r="B55" s="83"/>
      <c r="C55" s="26"/>
      <c r="D55" s="64"/>
      <c r="E55" s="22"/>
      <c r="F55" s="64">
        <v>0</v>
      </c>
      <c r="G55" s="22">
        <v>0</v>
      </c>
      <c r="H55" s="65"/>
      <c r="I55" s="65"/>
      <c r="J55" s="64">
        <v>20</v>
      </c>
      <c r="K55" s="22">
        <v>1095.5</v>
      </c>
      <c r="L55" s="65">
        <v>196.99</v>
      </c>
    </row>
    <row r="56" spans="1:12" ht="16.5" customHeight="1">
      <c r="A56" s="5" t="s">
        <v>126</v>
      </c>
      <c r="B56" s="83"/>
      <c r="C56" s="26"/>
      <c r="D56" s="64"/>
      <c r="E56" s="22"/>
      <c r="F56" s="64">
        <v>0</v>
      </c>
      <c r="G56" s="22">
        <v>0</v>
      </c>
      <c r="H56" s="65"/>
      <c r="I56" s="65"/>
      <c r="J56" s="64">
        <v>10</v>
      </c>
      <c r="K56" s="22">
        <v>547</v>
      </c>
      <c r="L56" s="65">
        <v>197</v>
      </c>
    </row>
    <row r="57" spans="1:12" ht="16.5" customHeight="1">
      <c r="A57" s="5" t="s">
        <v>108</v>
      </c>
      <c r="B57" s="83"/>
      <c r="C57" s="26"/>
      <c r="D57" s="25"/>
      <c r="E57" s="22"/>
      <c r="F57" s="64">
        <v>0</v>
      </c>
      <c r="G57" s="22">
        <v>0</v>
      </c>
      <c r="H57" s="65"/>
      <c r="I57" s="65"/>
      <c r="J57" s="64">
        <v>20</v>
      </c>
      <c r="K57" s="22">
        <v>1095.5</v>
      </c>
      <c r="L57" s="65">
        <v>187.5</v>
      </c>
    </row>
    <row r="58" spans="1:12" ht="16.5" customHeight="1">
      <c r="A58" s="5" t="s">
        <v>129</v>
      </c>
      <c r="B58" s="83"/>
      <c r="C58" s="26"/>
      <c r="D58" s="25"/>
      <c r="E58" s="22"/>
      <c r="F58" s="64">
        <v>0</v>
      </c>
      <c r="G58" s="22">
        <v>0</v>
      </c>
      <c r="H58" s="65"/>
      <c r="I58" s="65"/>
      <c r="J58" s="64">
        <v>10</v>
      </c>
      <c r="K58" s="22">
        <v>549.2</v>
      </c>
      <c r="L58" s="65">
        <v>189</v>
      </c>
    </row>
    <row r="59" spans="1:12" ht="16.5" customHeight="1">
      <c r="A59" s="5" t="s">
        <v>102</v>
      </c>
      <c r="B59" s="83"/>
      <c r="C59" s="26"/>
      <c r="D59" s="64"/>
      <c r="E59" s="22"/>
      <c r="F59" s="64">
        <v>0</v>
      </c>
      <c r="G59" s="22">
        <v>0</v>
      </c>
      <c r="H59" s="65"/>
      <c r="I59" s="65"/>
      <c r="J59" s="64">
        <v>42</v>
      </c>
      <c r="K59" s="22">
        <v>2300.2</v>
      </c>
      <c r="L59" s="65">
        <v>187.51265107381968</v>
      </c>
    </row>
    <row r="60" spans="1:12" ht="16.5" customHeight="1">
      <c r="A60" s="5" t="s">
        <v>85</v>
      </c>
      <c r="B60" s="83"/>
      <c r="C60" s="26"/>
      <c r="D60" s="64"/>
      <c r="E60" s="22"/>
      <c r="F60" s="64">
        <v>0</v>
      </c>
      <c r="G60" s="22">
        <v>0</v>
      </c>
      <c r="H60" s="65"/>
      <c r="I60" s="65"/>
      <c r="J60" s="64">
        <v>80</v>
      </c>
      <c r="K60" s="22">
        <v>4385</v>
      </c>
      <c r="L60" s="65">
        <v>231.93306727480046</v>
      </c>
    </row>
    <row r="61" spans="1:12" ht="16.5" customHeight="1">
      <c r="A61" s="120" t="s">
        <v>111</v>
      </c>
      <c r="B61" s="121"/>
      <c r="C61" s="122"/>
      <c r="D61" s="121"/>
      <c r="E61" s="122"/>
      <c r="F61" s="121">
        <v>0</v>
      </c>
      <c r="G61" s="122">
        <v>0</v>
      </c>
      <c r="H61" s="123"/>
      <c r="I61" s="120"/>
      <c r="J61" s="121">
        <v>20</v>
      </c>
      <c r="K61" s="122">
        <v>1098.5</v>
      </c>
      <c r="L61" s="123">
        <v>269.28</v>
      </c>
    </row>
    <row r="62" spans="1:12" ht="16.5" customHeight="1">
      <c r="A62" s="120" t="s">
        <v>78</v>
      </c>
      <c r="B62" s="121"/>
      <c r="C62" s="122"/>
      <c r="D62" s="121"/>
      <c r="E62" s="122"/>
      <c r="F62" s="121">
        <v>0</v>
      </c>
      <c r="G62" s="122">
        <v>0</v>
      </c>
      <c r="H62" s="123"/>
      <c r="I62" s="120"/>
      <c r="J62" s="121">
        <v>104</v>
      </c>
      <c r="K62" s="122">
        <v>5703</v>
      </c>
      <c r="L62" s="123">
        <v>249.22371997194455</v>
      </c>
    </row>
    <row r="63" spans="1:12" ht="16.5" customHeight="1">
      <c r="A63" s="120" t="s">
        <v>72</v>
      </c>
      <c r="B63" s="121"/>
      <c r="C63" s="122"/>
      <c r="D63" s="121"/>
      <c r="E63" s="122"/>
      <c r="F63" s="121">
        <v>0</v>
      </c>
      <c r="G63" s="122">
        <v>0</v>
      </c>
      <c r="H63" s="123"/>
      <c r="I63" s="120"/>
      <c r="J63" s="121">
        <v>110</v>
      </c>
      <c r="K63" s="122">
        <v>6036.5</v>
      </c>
      <c r="L63" s="123">
        <v>208.9</v>
      </c>
    </row>
    <row r="64" spans="1:12" ht="16.5" customHeight="1">
      <c r="A64" s="120" t="s">
        <v>115</v>
      </c>
      <c r="B64" s="121"/>
      <c r="C64" s="122"/>
      <c r="D64" s="121"/>
      <c r="E64" s="122"/>
      <c r="F64" s="121">
        <v>0</v>
      </c>
      <c r="G64" s="122">
        <v>0</v>
      </c>
      <c r="H64" s="123"/>
      <c r="I64" s="120"/>
      <c r="J64" s="121">
        <v>381</v>
      </c>
      <c r="K64" s="122">
        <v>20857.3</v>
      </c>
      <c r="L64" s="123">
        <v>212.448845008702</v>
      </c>
    </row>
    <row r="65" spans="1:12" ht="16.5" customHeight="1">
      <c r="A65" s="120" t="s">
        <v>63</v>
      </c>
      <c r="B65" s="121"/>
      <c r="C65" s="122"/>
      <c r="D65" s="121"/>
      <c r="E65" s="122"/>
      <c r="F65" s="121">
        <v>0</v>
      </c>
      <c r="G65" s="122">
        <v>0</v>
      </c>
      <c r="H65" s="123"/>
      <c r="I65" s="120"/>
      <c r="J65" s="121">
        <v>137</v>
      </c>
      <c r="K65" s="122">
        <v>7515.5</v>
      </c>
      <c r="L65" s="123">
        <v>303.00467833144836</v>
      </c>
    </row>
    <row r="66" spans="1:12" ht="16.5" customHeight="1">
      <c r="A66" s="120" t="s">
        <v>99</v>
      </c>
      <c r="B66" s="121"/>
      <c r="C66" s="122"/>
      <c r="D66" s="121"/>
      <c r="E66" s="122"/>
      <c r="F66" s="121">
        <v>0</v>
      </c>
      <c r="G66" s="122">
        <v>0</v>
      </c>
      <c r="H66" s="123"/>
      <c r="I66" s="120"/>
      <c r="J66" s="121">
        <v>900</v>
      </c>
      <c r="K66" s="122">
        <v>49323.9</v>
      </c>
      <c r="L66" s="123">
        <v>185.20831621181617</v>
      </c>
    </row>
    <row r="67" spans="1:12" ht="16.5" customHeight="1">
      <c r="A67" s="120" t="s">
        <v>130</v>
      </c>
      <c r="B67" s="121"/>
      <c r="C67" s="122"/>
      <c r="D67" s="121"/>
      <c r="E67" s="122"/>
      <c r="F67" s="121">
        <v>0</v>
      </c>
      <c r="G67" s="122">
        <v>0</v>
      </c>
      <c r="H67" s="123"/>
      <c r="I67" s="120"/>
      <c r="J67" s="121">
        <v>512</v>
      </c>
      <c r="K67" s="122">
        <v>28100.600000000002</v>
      </c>
      <c r="L67" s="123">
        <v>236.2266962271268</v>
      </c>
    </row>
    <row r="68" spans="1:12" ht="16.5" customHeight="1">
      <c r="A68" s="120" t="s">
        <v>135</v>
      </c>
      <c r="B68" s="121"/>
      <c r="C68" s="122"/>
      <c r="D68" s="121"/>
      <c r="E68" s="122"/>
      <c r="F68" s="121">
        <v>0</v>
      </c>
      <c r="G68" s="122">
        <v>0</v>
      </c>
      <c r="H68" s="123"/>
      <c r="I68" s="120"/>
      <c r="J68" s="121">
        <v>15</v>
      </c>
      <c r="K68" s="122">
        <v>822</v>
      </c>
      <c r="L68" s="123">
        <v>173.31812652068126</v>
      </c>
    </row>
    <row r="69" spans="1:12" ht="16.5" customHeight="1">
      <c r="A69" s="120" t="s">
        <v>122</v>
      </c>
      <c r="B69" s="121"/>
      <c r="C69" s="122"/>
      <c r="D69" s="121"/>
      <c r="E69" s="122"/>
      <c r="F69" s="121">
        <v>0</v>
      </c>
      <c r="G69" s="122">
        <v>0</v>
      </c>
      <c r="H69" s="123"/>
      <c r="I69" s="120"/>
      <c r="J69" s="121">
        <v>20</v>
      </c>
      <c r="K69" s="122">
        <v>1091.2</v>
      </c>
      <c r="L69" s="123">
        <v>162.5</v>
      </c>
    </row>
    <row r="70" spans="1:12" ht="16.5" customHeight="1">
      <c r="A70" s="120" t="s">
        <v>131</v>
      </c>
      <c r="B70" s="121"/>
      <c r="C70" s="122"/>
      <c r="D70" s="121"/>
      <c r="E70" s="122"/>
      <c r="F70" s="121">
        <v>0</v>
      </c>
      <c r="G70" s="122">
        <v>0</v>
      </c>
      <c r="H70" s="123"/>
      <c r="I70" s="120"/>
      <c r="J70" s="121">
        <v>10</v>
      </c>
      <c r="K70" s="122">
        <v>549.2</v>
      </c>
      <c r="L70" s="123">
        <v>179.99999999999997</v>
      </c>
    </row>
    <row r="71" spans="1:12" ht="16.5" customHeight="1">
      <c r="A71" s="120" t="s">
        <v>112</v>
      </c>
      <c r="B71" s="121"/>
      <c r="C71" s="122"/>
      <c r="D71" s="121"/>
      <c r="E71" s="122"/>
      <c r="F71" s="121">
        <v>0</v>
      </c>
      <c r="G71" s="122">
        <v>0</v>
      </c>
      <c r="H71" s="123"/>
      <c r="I71" s="120"/>
      <c r="J71" s="121">
        <v>20</v>
      </c>
      <c r="K71" s="122">
        <v>1094</v>
      </c>
      <c r="L71" s="123">
        <v>184.49</v>
      </c>
    </row>
    <row r="72" spans="1:12" ht="16.5" customHeight="1">
      <c r="A72" t="s">
        <v>132</v>
      </c>
      <c r="F72" s="31">
        <v>0</v>
      </c>
      <c r="G72" s="30">
        <v>0</v>
      </c>
      <c r="J72" s="31">
        <v>31</v>
      </c>
      <c r="K72" s="30">
        <v>1700.5</v>
      </c>
      <c r="L72" s="29">
        <v>291.8435754189944</v>
      </c>
    </row>
    <row r="73" spans="1:12" ht="16.5" customHeight="1">
      <c r="A73" t="s">
        <v>136</v>
      </c>
      <c r="F73" s="31">
        <v>0</v>
      </c>
      <c r="G73" s="30">
        <v>0</v>
      </c>
      <c r="J73" s="31">
        <v>20</v>
      </c>
      <c r="K73" s="30">
        <v>1097</v>
      </c>
      <c r="L73" s="29">
        <v>184.5</v>
      </c>
    </row>
    <row r="74" spans="1:12" ht="16.5" customHeight="1">
      <c r="A74" t="s">
        <v>100</v>
      </c>
      <c r="F74" s="31">
        <v>0</v>
      </c>
      <c r="G74" s="30">
        <v>0</v>
      </c>
      <c r="J74" s="31">
        <v>140</v>
      </c>
      <c r="K74" s="30">
        <v>7650.2</v>
      </c>
      <c r="L74" s="29">
        <v>194.31229039763664</v>
      </c>
    </row>
    <row r="75" spans="1:12" ht="16.5" customHeight="1">
      <c r="A75" t="s">
        <v>134</v>
      </c>
      <c r="F75" s="31">
        <v>0</v>
      </c>
      <c r="G75" s="30">
        <v>0</v>
      </c>
      <c r="J75" s="31">
        <v>43</v>
      </c>
      <c r="K75" s="30">
        <v>2361.4</v>
      </c>
      <c r="L75" s="29">
        <v>236.2791564326247</v>
      </c>
    </row>
    <row r="76" spans="1:12" ht="16.5" customHeight="1">
      <c r="A76" t="s">
        <v>127</v>
      </c>
      <c r="F76" s="31">
        <v>0</v>
      </c>
      <c r="G76" s="30">
        <v>0</v>
      </c>
      <c r="J76" s="31">
        <v>37</v>
      </c>
      <c r="K76" s="30">
        <v>2031.2</v>
      </c>
      <c r="L76" s="29">
        <v>211.76801890508074</v>
      </c>
    </row>
    <row r="77" spans="1:12" ht="16.5" customHeight="1">
      <c r="A77" t="s">
        <v>113</v>
      </c>
      <c r="F77" s="31">
        <v>0</v>
      </c>
      <c r="G77" s="30">
        <v>0</v>
      </c>
      <c r="J77" s="31">
        <v>10</v>
      </c>
      <c r="K77" s="30">
        <v>548.5</v>
      </c>
      <c r="L77" s="29">
        <v>286</v>
      </c>
    </row>
    <row r="78" spans="1:12" ht="16.5" customHeight="1">
      <c r="A78" t="s">
        <v>74</v>
      </c>
      <c r="F78" s="31">
        <v>0</v>
      </c>
      <c r="G78" s="30">
        <v>0</v>
      </c>
      <c r="J78" s="31">
        <v>883</v>
      </c>
      <c r="K78" s="30">
        <v>48257</v>
      </c>
      <c r="L78" s="29">
        <v>170.12448453074165</v>
      </c>
    </row>
    <row r="79" spans="1:12" ht="16.5" customHeight="1">
      <c r="A79" t="s">
        <v>128</v>
      </c>
      <c r="F79" s="31">
        <v>0</v>
      </c>
      <c r="G79" s="30">
        <v>0</v>
      </c>
      <c r="J79" s="31">
        <v>26</v>
      </c>
      <c r="K79" s="30">
        <v>1427.7</v>
      </c>
      <c r="L79" s="29">
        <v>233.3977726413112</v>
      </c>
    </row>
    <row r="80" spans="1:12" ht="16.5" customHeight="1">
      <c r="A80" t="s">
        <v>119</v>
      </c>
      <c r="F80" s="31">
        <v>0</v>
      </c>
      <c r="G80" s="30">
        <v>0</v>
      </c>
      <c r="J80" s="31">
        <v>567</v>
      </c>
      <c r="K80" s="30">
        <v>31128.8</v>
      </c>
      <c r="L80" s="29">
        <v>199.28773113643956</v>
      </c>
    </row>
    <row r="81" spans="1:12" ht="16.5" customHeight="1">
      <c r="A81" t="s">
        <v>65</v>
      </c>
      <c r="F81" s="31">
        <v>0</v>
      </c>
      <c r="G81" s="30">
        <v>0</v>
      </c>
      <c r="J81" s="31">
        <v>110</v>
      </c>
      <c r="K81" s="30">
        <v>6030.5</v>
      </c>
      <c r="L81" s="29">
        <v>218.65948760467623</v>
      </c>
    </row>
    <row r="82" spans="1:12" ht="16.5" customHeight="1">
      <c r="A82" t="s">
        <v>75</v>
      </c>
      <c r="F82" s="31">
        <v>0</v>
      </c>
      <c r="G82" s="30">
        <v>0</v>
      </c>
      <c r="J82" s="31">
        <v>705</v>
      </c>
      <c r="K82" s="30">
        <v>38625</v>
      </c>
      <c r="L82" s="29">
        <v>198.07033165048546</v>
      </c>
    </row>
    <row r="83" spans="1:12" ht="16.5" customHeight="1">
      <c r="A83" t="s">
        <v>93</v>
      </c>
      <c r="F83" s="31">
        <v>0</v>
      </c>
      <c r="G83" s="30">
        <v>0</v>
      </c>
      <c r="J83" s="31">
        <v>70</v>
      </c>
      <c r="K83" s="30">
        <v>3837.5</v>
      </c>
      <c r="L83" s="29">
        <v>258.15</v>
      </c>
    </row>
    <row r="84" spans="1:12" ht="16.5" customHeight="1">
      <c r="A84" t="s">
        <v>84</v>
      </c>
      <c r="F84" s="31">
        <v>0</v>
      </c>
      <c r="G84" s="30">
        <v>0</v>
      </c>
      <c r="J84" s="31">
        <v>168</v>
      </c>
      <c r="K84" s="30">
        <v>9187.5</v>
      </c>
      <c r="L84" s="29">
        <v>233.6268299319728</v>
      </c>
    </row>
    <row r="85" spans="1:12" ht="16.5" customHeight="1">
      <c r="A85" t="s">
        <v>124</v>
      </c>
      <c r="F85" s="31">
        <v>0</v>
      </c>
      <c r="G85" s="30">
        <v>0</v>
      </c>
      <c r="J85" s="31">
        <v>270</v>
      </c>
      <c r="K85" s="30">
        <v>14815.5</v>
      </c>
      <c r="L85" s="29">
        <v>190.52</v>
      </c>
    </row>
    <row r="86" spans="1:12" ht="16.5" customHeight="1">
      <c r="A86" t="s">
        <v>109</v>
      </c>
      <c r="F86" s="31">
        <v>0</v>
      </c>
      <c r="G86" s="30">
        <v>0</v>
      </c>
      <c r="J86" s="31">
        <v>120</v>
      </c>
      <c r="K86" s="30">
        <v>6586</v>
      </c>
      <c r="L86" s="29">
        <v>267.42161023382937</v>
      </c>
    </row>
    <row r="87" spans="1:12" ht="16.5" customHeight="1">
      <c r="A87" t="s">
        <v>114</v>
      </c>
      <c r="F87" s="31">
        <v>0</v>
      </c>
      <c r="G87" s="30">
        <v>0</v>
      </c>
      <c r="J87" s="31">
        <v>10</v>
      </c>
      <c r="K87" s="30">
        <v>548.5</v>
      </c>
      <c r="L87" s="29">
        <v>313</v>
      </c>
    </row>
    <row r="88" spans="1:12" ht="16.5" customHeight="1">
      <c r="A88" t="s">
        <v>116</v>
      </c>
      <c r="F88" s="31">
        <v>0</v>
      </c>
      <c r="G88" s="30">
        <v>0</v>
      </c>
      <c r="J88" s="31">
        <v>947</v>
      </c>
      <c r="K88" s="30">
        <v>51841.40000000001</v>
      </c>
      <c r="L88" s="29">
        <v>227.95445551238967</v>
      </c>
    </row>
    <row r="89" spans="1:12" ht="16.5" customHeight="1">
      <c r="A89" t="s">
        <v>80</v>
      </c>
      <c r="F89" s="31">
        <v>0</v>
      </c>
      <c r="G89" s="30">
        <v>0</v>
      </c>
      <c r="J89" s="31">
        <v>470</v>
      </c>
      <c r="K89" s="30">
        <v>25766.3</v>
      </c>
      <c r="L89" s="29">
        <v>174.24323360358298</v>
      </c>
    </row>
    <row r="90" spans="1:12" ht="16.5" customHeight="1">
      <c r="A90" t="s">
        <v>56</v>
      </c>
      <c r="F90" s="31">
        <v>0</v>
      </c>
      <c r="G90" s="30">
        <v>0</v>
      </c>
      <c r="J90" s="31">
        <v>862</v>
      </c>
      <c r="K90" s="30">
        <v>47297.899999999994</v>
      </c>
      <c r="L90" s="29">
        <v>200.9258508728718</v>
      </c>
    </row>
    <row r="91" spans="1:12" ht="16.5" customHeight="1">
      <c r="A91" t="s">
        <v>120</v>
      </c>
      <c r="F91" s="31">
        <v>0</v>
      </c>
      <c r="G91" s="30">
        <v>0</v>
      </c>
      <c r="J91" s="31">
        <v>575</v>
      </c>
      <c r="K91" s="30">
        <v>31557.3</v>
      </c>
      <c r="L91" s="29">
        <v>194.3639590205753</v>
      </c>
    </row>
    <row r="92" spans="1:12" ht="16.5" customHeight="1">
      <c r="A92" t="s">
        <v>81</v>
      </c>
      <c r="F92" s="31">
        <v>0</v>
      </c>
      <c r="G92" s="30">
        <v>0</v>
      </c>
      <c r="J92" s="31">
        <v>50</v>
      </c>
      <c r="K92" s="30">
        <v>2745.5</v>
      </c>
      <c r="L92" s="29">
        <v>326.575663813513</v>
      </c>
    </row>
    <row r="93" spans="1:12" ht="16.5" customHeight="1">
      <c r="A93" t="s">
        <v>105</v>
      </c>
      <c r="F93" s="31">
        <v>0</v>
      </c>
      <c r="G93" s="30">
        <v>0</v>
      </c>
      <c r="J93" s="31">
        <v>134</v>
      </c>
      <c r="K93" s="30">
        <v>7347.5</v>
      </c>
      <c r="L93" s="29">
        <v>278.4526104117047</v>
      </c>
    </row>
    <row r="94" spans="1:12" ht="16.5" customHeight="1">
      <c r="A94" t="s">
        <v>13</v>
      </c>
      <c r="B94" s="31">
        <v>1688</v>
      </c>
      <c r="C94" s="30">
        <v>92681.5</v>
      </c>
      <c r="D94" s="31">
        <v>288</v>
      </c>
      <c r="E94" s="30">
        <v>15816.500000000002</v>
      </c>
      <c r="F94" s="31">
        <v>1976</v>
      </c>
      <c r="G94" s="30">
        <v>108497.99999999999</v>
      </c>
      <c r="H94" s="29">
        <v>197.12971299010124</v>
      </c>
      <c r="J94" s="31">
        <v>63053</v>
      </c>
      <c r="K94" s="30">
        <v>3458338.900000001</v>
      </c>
      <c r="L94" s="29">
        <v>206.05976919497388</v>
      </c>
    </row>
    <row r="95" spans="1:12" ht="16.5" customHeight="1">
      <c r="A95" t="s">
        <v>145</v>
      </c>
      <c r="B95" s="31">
        <v>1708</v>
      </c>
      <c r="C95" s="30">
        <v>93778.5</v>
      </c>
      <c r="D95" s="31">
        <v>288</v>
      </c>
      <c r="E95" s="30">
        <v>15816.500000000002</v>
      </c>
      <c r="F95" s="31">
        <v>1996</v>
      </c>
      <c r="G95" s="30">
        <v>109594.99999999999</v>
      </c>
      <c r="H95" s="29">
        <v>196.94323737396783</v>
      </c>
      <c r="J95" s="31">
        <v>63073</v>
      </c>
      <c r="K95" s="30">
        <v>3459435.900000001</v>
      </c>
      <c r="L95" s="29">
        <v>206.051029889584</v>
      </c>
    </row>
    <row r="97" ht="16.5" customHeight="1">
      <c r="A97" t="s">
        <v>76</v>
      </c>
    </row>
    <row r="98" spans="1:9" ht="16.5" customHeight="1">
      <c r="A98" t="s">
        <v>68</v>
      </c>
      <c r="I98" t="s">
        <v>70</v>
      </c>
    </row>
    <row r="99" spans="1:8" ht="16.5" customHeight="1">
      <c r="A99" t="s">
        <v>69</v>
      </c>
      <c r="H99" s="29" t="s">
        <v>71</v>
      </c>
    </row>
    <row r="100" ht="16.5" customHeight="1">
      <c r="A100" t="s">
        <v>24</v>
      </c>
    </row>
    <row r="101" ht="16.5" customHeight="1">
      <c r="A101" t="s">
        <v>25</v>
      </c>
    </row>
  </sheetData>
  <sheetProtection/>
  <printOptions/>
  <pageMargins left="0.45" right="0.45" top="0.98" bottom="0.5" header="0.3" footer="0.3"/>
  <pageSetup orientation="portrait" scale="75" r:id="rId1"/>
  <headerFooter>
    <oddHeader>&amp;RProduce Brokers Limit ed
1349/A, North Agrabad, D.T. Road, Askarabad (1st Floor),
Chittagong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pro</cp:lastModifiedBy>
  <cp:lastPrinted>2019-10-05T06:19:56Z</cp:lastPrinted>
  <dcterms:created xsi:type="dcterms:W3CDTF">2017-09-24T04:46:07Z</dcterms:created>
  <dcterms:modified xsi:type="dcterms:W3CDTF">2019-10-27T05:30:58Z</dcterms:modified>
  <cp:category/>
  <cp:version/>
  <cp:contentType/>
  <cp:contentStatus/>
</cp:coreProperties>
</file>