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26" sheetId="1" r:id="rId1"/>
    <sheet name="auction avg" sheetId="2" r:id="rId2"/>
    <sheet name="buyers purchase sale 26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<sst xmlns="http://schemas.openxmlformats.org/spreadsheetml/2006/main" count="189" uniqueCount="151">
  <si>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</si>
  <si>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</si>
  <si>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</si>
  <si>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</si>
  <si>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</si>
  <si>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</si>
  <si>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</si>
  <si>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</si>
  <si>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</si>
  <si>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</si>
  <si>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</si>
  <si>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</si>
  <si>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</si>
  <si>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</si>
  <si>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</si>
  <si>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</si>
  <si>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</si>
  <si>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</si>
  <si>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</si>
  <si>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</si>
  <si>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</si>
  <si>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</si>
  <si>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</si>
  <si>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</si>
  <si>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</si>
  <si>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</si>
  <si>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</si>
  <si>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</si>
  <si>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</si>
  <si>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</si>
  <si>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</si>
  <si>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</si>
  <si>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</si>
  <si>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</si>
  <si>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</si>
  <si>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</si>
  <si>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</si>
  <si>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</si>
  <si>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</si>
  <si>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</si>
  <si>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</si>
  <si>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</si>
  <si>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</si>
  <si>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</si>
  <si>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</si>
  <si>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</si>
  <si>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</si>
  <si>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</si>
  <si>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</si>
  <si>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</si>
  <si>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</si>
  <si>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</si>
  <si>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</si>
  <si>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</si>
  <si>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</si>
  <si>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</si>
  <si>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</si>
  <si>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</si>
  <si>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</si>
  <si>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</si>
  <si>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 xml:space="preserve">Green Leaf Tea </t>
  </si>
  <si>
    <t>Gupta Tea House</t>
  </si>
  <si>
    <t>Kamona Tea House</t>
  </si>
  <si>
    <t>Lakshmi Narayan Tea House</t>
  </si>
  <si>
    <t>Md. Rafique Ullah Patwary Agn.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</si>
  <si>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</si>
  <si>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</si>
  <si>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</si>
  <si>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</si>
  <si>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</si>
  <si>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</si>
  <si>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</si>
  <si>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Kalam Tea House</t>
  </si>
  <si>
    <t>Mustaque Tea House</t>
  </si>
  <si>
    <t>Rose Tea House</t>
  </si>
  <si>
    <t>Shaw Wallace (BD) Ltd.</t>
  </si>
  <si>
    <t>Assuring you of our best services.</t>
  </si>
  <si>
    <t xml:space="preserve">Hoque Tea &amp; Trading </t>
  </si>
  <si>
    <t xml:space="preserve">Imam Tea &amp; Trading </t>
  </si>
  <si>
    <t>Tara Tea House</t>
  </si>
  <si>
    <t>Tetley ACI (BD) Ltd.</t>
  </si>
  <si>
    <t>Three Star</t>
  </si>
  <si>
    <t>Mintu Tea House</t>
  </si>
  <si>
    <t>Rahim Tea Supply</t>
  </si>
  <si>
    <t>Srabani Tea House</t>
  </si>
  <si>
    <t>Hossain Tea Store</t>
  </si>
  <si>
    <t>Kamal Tea &amp; Trading (KTC)</t>
  </si>
  <si>
    <t>S. R. Enterprise (S.R. Corp.)</t>
  </si>
  <si>
    <t>Asib Brothers</t>
  </si>
  <si>
    <t>We mention below the average prices realised by tea estates in our catalogue during the season 2019-2020.</t>
  </si>
  <si>
    <t>Ref: No.PBL/114/2019</t>
  </si>
  <si>
    <t>Season: 2019-2020</t>
  </si>
  <si>
    <t>Jamuna Tea &amp; Trading</t>
  </si>
  <si>
    <t>South Eastern Food Prodts. Ltd.</t>
  </si>
  <si>
    <t>Phone:723937, E-mail: prodbrok@gmail.com &amp; produce@bbts.net</t>
  </si>
  <si>
    <t>Av.Price</t>
  </si>
  <si>
    <t>Aftab Tea Traders</t>
  </si>
  <si>
    <t>Bangladesh Tea Corporation</t>
  </si>
  <si>
    <t>F. A. Tea House &amp; Nasima Food</t>
  </si>
  <si>
    <t>M. Ahmad Tea &amp; Lands Co. Ltd.,</t>
  </si>
  <si>
    <t>Popular Tea House, Sreemangal</t>
  </si>
  <si>
    <t>Bar Aulia Store</t>
  </si>
  <si>
    <t>Hoque Tea House, Ctg.</t>
  </si>
  <si>
    <t>Jamal Tea House, Sreemangal</t>
  </si>
  <si>
    <t>Padma Tea Supply</t>
  </si>
  <si>
    <t>Ziku Tea Store</t>
  </si>
  <si>
    <t>Barnali Tea &amp; Trading</t>
  </si>
  <si>
    <t>Camellia Cha Co.</t>
  </si>
  <si>
    <t>Dhaka Tea Centre</t>
  </si>
  <si>
    <t>Sylhet Tea &amp; Food</t>
  </si>
  <si>
    <t>Danish Foods Ltd.</t>
  </si>
  <si>
    <t>Hossain Tea Supply</t>
  </si>
  <si>
    <t>Neshat Marketing Enterprise</t>
  </si>
  <si>
    <t>R. M. Traders</t>
  </si>
  <si>
    <t>Taj Tea &amp; Trading Co.</t>
  </si>
  <si>
    <t>Kazi Tea &amp; Co.</t>
  </si>
  <si>
    <t>Tea Supply &amp; Trading (TSC)</t>
  </si>
  <si>
    <t>Asha Traders</t>
  </si>
  <si>
    <t>Alamgir Tea House</t>
  </si>
  <si>
    <t>Shabnam Vegetable Oil Inds. Ltd.</t>
  </si>
  <si>
    <t>The Consolidated Tea Lands Co.(Bd) Ltd.</t>
  </si>
  <si>
    <t>Al-Amin Tea Co.</t>
  </si>
  <si>
    <t>Moti Tea House</t>
  </si>
  <si>
    <t>Ahmed Tea House, Sreemangal</t>
  </si>
  <si>
    <t>Super Oil Refinery Ltd.</t>
  </si>
  <si>
    <t>Ahmed Traders, Moulvibazar</t>
  </si>
  <si>
    <t>Purbasa Tea House</t>
  </si>
  <si>
    <t>Samia Tea House</t>
  </si>
  <si>
    <t>Fenchuganj Tea House</t>
  </si>
  <si>
    <t>Maria Tea House</t>
  </si>
  <si>
    <t>NB Dairy &amp; Consu. Prodts. Ltd.</t>
  </si>
  <si>
    <t>Nishita Foods</t>
  </si>
  <si>
    <t>END</t>
  </si>
  <si>
    <t>Prime Tea House</t>
  </si>
  <si>
    <t>Millenium Tea Traders</t>
  </si>
  <si>
    <t>Olympic Milk Food Pkg. Inds. (Pvt.)</t>
  </si>
  <si>
    <t>Grand Total:</t>
  </si>
  <si>
    <t>Salim Tea House</t>
  </si>
  <si>
    <t xml:space="preserve">         Date : 11th November, 2019</t>
  </si>
  <si>
    <t>Date: 11/11/2019</t>
  </si>
  <si>
    <t>Auction Average of Sale No. 26 held on 5th November, 2019</t>
  </si>
  <si>
    <t>Ref: PBL/114/26/2019</t>
  </si>
  <si>
    <t>Date : 11/11/2019</t>
  </si>
  <si>
    <t>Buyers Purchase Statement of Sale No. 26 (2019-2020) Season held on 5th November, 2019</t>
  </si>
  <si>
    <t>SALE NO. 26</t>
  </si>
  <si>
    <t>UPTO DATE SALE NO. 26</t>
  </si>
  <si>
    <t>Ankur Tea House</t>
  </si>
  <si>
    <t>Bangladesh Tea Store, Jessore</t>
  </si>
  <si>
    <t>Great Flavor International</t>
  </si>
  <si>
    <t>New B. Baria Tea House</t>
  </si>
  <si>
    <t>Silver Tea Traders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</si>
</sst>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u val="singleAccounting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4" fontId="8" fillId="0" borderId="0" xfId="44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0" xfId="42" applyNumberFormat="1" applyFont="1" applyBorder="1" applyAlignment="1">
      <alignment horizontal="center"/>
    </xf>
    <xf numFmtId="4" fontId="7" fillId="0" borderId="0" xfId="44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10" fontId="8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0" fontId="10" fillId="0" borderId="0" xfId="0" applyFont="1" applyBorder="1" applyAlignment="1">
      <alignment/>
    </xf>
    <xf numFmtId="43" fontId="8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2" fillId="0" borderId="0" xfId="42" applyNumberFormat="1" applyFont="1" applyBorder="1" applyAlignment="1">
      <alignment horizontal="right"/>
    </xf>
    <xf numFmtId="4" fontId="12" fillId="0" borderId="0" xfId="44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5" fontId="15" fillId="0" borderId="0" xfId="42" applyNumberFormat="1" applyFont="1" applyBorder="1" applyAlignment="1">
      <alignment horizontal="right"/>
    </xf>
    <xf numFmtId="4" fontId="15" fillId="0" borderId="0" xfId="44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65" fontId="14" fillId="0" borderId="0" xfId="42" applyNumberFormat="1" applyFont="1" applyBorder="1" applyAlignment="1">
      <alignment horizontal="center"/>
    </xf>
    <xf numFmtId="4" fontId="14" fillId="0" borderId="0" xfId="44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164" fontId="6" fillId="0" borderId="0" xfId="42" applyNumberFormat="1" applyFont="1" applyAlignment="1">
      <alignment horizontal="right"/>
    </xf>
    <xf numFmtId="43" fontId="6" fillId="0" borderId="0" xfId="42" applyFont="1" applyAlignment="1">
      <alignment horizontal="right"/>
    </xf>
    <xf numFmtId="10" fontId="6" fillId="0" borderId="0" xfId="0" applyNumberFormat="1" applyFont="1" applyAlignment="1">
      <alignment/>
    </xf>
    <xf numFmtId="164" fontId="8" fillId="0" borderId="0" xfId="42" applyNumberFormat="1" applyFont="1" applyAlignment="1">
      <alignment horizontal="right"/>
    </xf>
    <xf numFmtId="165" fontId="8" fillId="0" borderId="0" xfId="42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4" fillId="0" borderId="0" xfId="0" applyFont="1" applyBorder="1" applyAlignment="1">
      <alignment/>
    </xf>
    <xf numFmtId="43" fontId="8" fillId="0" borderId="0" xfId="42" applyFont="1" applyAlignment="1">
      <alignment horizontal="right"/>
    </xf>
    <xf numFmtId="10" fontId="8" fillId="0" borderId="0" xfId="0" applyNumberFormat="1" applyFont="1" applyAlignment="1">
      <alignment/>
    </xf>
    <xf numFmtId="43" fontId="3" fillId="0" borderId="0" xfId="42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10" fontId="11" fillId="0" borderId="0" xfId="57" applyNumberFormat="1" applyFont="1" applyBorder="1" applyAlignment="1">
      <alignment horizontal="right"/>
    </xf>
    <xf numFmtId="10" fontId="3" fillId="0" borderId="0" xfId="57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2019-2020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8502.5</v>
          </cell>
          <cell r="G4">
            <v>165.78841517200823</v>
          </cell>
          <cell r="K4">
            <v>129144.2</v>
          </cell>
          <cell r="M4">
            <v>182.86965732878443</v>
          </cell>
        </row>
        <row r="5">
          <cell r="A5" t="str">
            <v>CLONAL</v>
          </cell>
          <cell r="E5">
            <v>3292</v>
          </cell>
          <cell r="G5">
            <v>135.24863304981773</v>
          </cell>
          <cell r="K5">
            <v>34126</v>
          </cell>
          <cell r="M5">
            <v>154.3754029185958</v>
          </cell>
        </row>
        <row r="6">
          <cell r="A6" t="str">
            <v>DAKSHINGUL</v>
          </cell>
          <cell r="K6">
            <v>6587.9</v>
          </cell>
          <cell r="M6">
            <v>181.50609450659545</v>
          </cell>
        </row>
        <row r="7">
          <cell r="A7" t="str">
            <v>DAKSHINGUL A/C ASGORABAD</v>
          </cell>
          <cell r="K7">
            <v>7682</v>
          </cell>
          <cell r="M7">
            <v>162.6173522520177</v>
          </cell>
        </row>
        <row r="8">
          <cell r="A8" t="str">
            <v>DAKSHINGUL A/C LAXMICHERRA</v>
          </cell>
          <cell r="K8">
            <v>6311.5</v>
          </cell>
          <cell r="M8">
            <v>186.4776202170641</v>
          </cell>
        </row>
        <row r="9">
          <cell r="A9" t="str">
            <v>DAKSHINGUL A/C MUROICHERRA</v>
          </cell>
          <cell r="K9">
            <v>4942.5</v>
          </cell>
          <cell r="M9">
            <v>174.66676783004553</v>
          </cell>
        </row>
        <row r="10">
          <cell r="A10" t="str">
            <v>DOLOI</v>
          </cell>
          <cell r="E10">
            <v>26844</v>
          </cell>
          <cell r="G10">
            <v>132.17093205185517</v>
          </cell>
          <cell r="K10">
            <v>326721.2</v>
          </cell>
          <cell r="M10">
            <v>186.20001762970995</v>
          </cell>
        </row>
        <row r="11">
          <cell r="A11" t="str">
            <v>FABIHA</v>
          </cell>
          <cell r="K11">
            <v>9324.5</v>
          </cell>
          <cell r="M11">
            <v>122.94117647058823</v>
          </cell>
        </row>
        <row r="12">
          <cell r="A12" t="str">
            <v>HALDAVALLEY</v>
          </cell>
          <cell r="E12">
            <v>12081.2</v>
          </cell>
          <cell r="G12">
            <v>181.1825315366023</v>
          </cell>
          <cell r="K12">
            <v>85106.3</v>
          </cell>
          <cell r="M12">
            <v>194.0522734509666</v>
          </cell>
        </row>
        <row r="13">
          <cell r="A13" t="str">
            <v>JUNGLEBARI</v>
          </cell>
          <cell r="E13">
            <v>797.7</v>
          </cell>
          <cell r="G13">
            <v>162.3735740253228</v>
          </cell>
          <cell r="K13">
            <v>92815.59999999999</v>
          </cell>
          <cell r="M13">
            <v>194.3440628515034</v>
          </cell>
        </row>
        <row r="14">
          <cell r="A14" t="str">
            <v>KAIYACHERRA DALU</v>
          </cell>
          <cell r="E14">
            <v>23437.3</v>
          </cell>
          <cell r="G14">
            <v>304.29320783537355</v>
          </cell>
          <cell r="K14">
            <v>506061.19999999995</v>
          </cell>
          <cell r="M14">
            <v>297.0036942172212</v>
          </cell>
        </row>
        <row r="15">
          <cell r="A15" t="str">
            <v>KHADIM</v>
          </cell>
          <cell r="K15">
            <v>67873.6</v>
          </cell>
          <cell r="M15">
            <v>186.03810023337496</v>
          </cell>
        </row>
        <row r="16">
          <cell r="A16" t="str">
            <v>KURMAH</v>
          </cell>
          <cell r="K16">
            <v>49916.29999999999</v>
          </cell>
          <cell r="M16">
            <v>161.69098871510914</v>
          </cell>
        </row>
        <row r="17">
          <cell r="A17" t="str">
            <v>LAXMICHERRA</v>
          </cell>
          <cell r="K17">
            <v>21398.9</v>
          </cell>
          <cell r="M17">
            <v>176.13655374808985</v>
          </cell>
        </row>
        <row r="18">
          <cell r="A18" t="str">
            <v>LUAYUNI A/C MURAICHERRA</v>
          </cell>
          <cell r="K18">
            <v>12884.7</v>
          </cell>
          <cell r="M18">
            <v>173.08260960674286</v>
          </cell>
        </row>
        <row r="19">
          <cell r="A19" t="str">
            <v>MADABPORE</v>
          </cell>
          <cell r="E19">
            <v>6582</v>
          </cell>
          <cell r="G19">
            <v>162.66666666666666</v>
          </cell>
          <cell r="K19">
            <v>65168.299999999996</v>
          </cell>
          <cell r="M19">
            <v>189.3546463541323</v>
          </cell>
        </row>
        <row r="20">
          <cell r="A20" t="str">
            <v>MADABPORE A/C BEJOYA</v>
          </cell>
          <cell r="E20">
            <v>548.4</v>
          </cell>
          <cell r="G20">
            <v>120</v>
          </cell>
          <cell r="K20">
            <v>30404.300000000007</v>
          </cell>
          <cell r="M20">
            <v>173.03632380946112</v>
          </cell>
        </row>
        <row r="21">
          <cell r="A21" t="str">
            <v>MALNICHERRA</v>
          </cell>
          <cell r="E21">
            <v>37325.7</v>
          </cell>
          <cell r="G21">
            <v>157.64731806771206</v>
          </cell>
          <cell r="K21">
            <v>532890.1000000001</v>
          </cell>
          <cell r="M21">
            <v>195.19410662723885</v>
          </cell>
        </row>
        <row r="22">
          <cell r="A22" t="str">
            <v>MIRZAPORE</v>
          </cell>
          <cell r="E22">
            <v>26368.5</v>
          </cell>
          <cell r="G22">
            <v>198.97857291844434</v>
          </cell>
          <cell r="K22">
            <v>288326.1</v>
          </cell>
          <cell r="M22">
            <v>204.9646688246399</v>
          </cell>
        </row>
        <row r="23">
          <cell r="A23" t="str">
            <v>MORGEN TEA INDUSTRIES</v>
          </cell>
          <cell r="E23">
            <v>5485.7</v>
          </cell>
          <cell r="G23">
            <v>108.50185026523506</v>
          </cell>
          <cell r="K23">
            <v>48281.3</v>
          </cell>
          <cell r="M23">
            <v>138.3988645707551</v>
          </cell>
        </row>
        <row r="24">
          <cell r="A24" t="str">
            <v>N.B.C.T.I.</v>
          </cell>
          <cell r="K24">
            <v>22023.399999999998</v>
          </cell>
          <cell r="M24">
            <v>133.28105106386843</v>
          </cell>
        </row>
        <row r="25">
          <cell r="A25" t="str">
            <v>PATRAKHOLA</v>
          </cell>
          <cell r="E25">
            <v>3296.2</v>
          </cell>
          <cell r="G25">
            <v>146.99714823129665</v>
          </cell>
          <cell r="K25">
            <v>139849.50000000003</v>
          </cell>
          <cell r="M25">
            <v>171.90097426161694</v>
          </cell>
        </row>
        <row r="26">
          <cell r="A26" t="str">
            <v>PATRAKHOLA A/C KURMAH</v>
          </cell>
          <cell r="E26">
            <v>545.5</v>
          </cell>
          <cell r="G26">
            <v>108</v>
          </cell>
          <cell r="K26">
            <v>26942.7</v>
          </cell>
          <cell r="M26">
            <v>155.7712478704807</v>
          </cell>
        </row>
        <row r="27">
          <cell r="A27" t="str">
            <v>PATRAKHOLA A/C MADABPORE</v>
          </cell>
          <cell r="K27">
            <v>15614</v>
          </cell>
          <cell r="M27">
            <v>142.29459459459457</v>
          </cell>
        </row>
        <row r="28">
          <cell r="A28" t="str">
            <v>POPULAR TEA FACTORY</v>
          </cell>
          <cell r="E28">
            <v>4389.4</v>
          </cell>
          <cell r="G28">
            <v>109.38556522531555</v>
          </cell>
          <cell r="K28">
            <v>31272.9</v>
          </cell>
          <cell r="M28">
            <v>134.50957538315922</v>
          </cell>
        </row>
        <row r="29">
          <cell r="A29" t="str">
            <v>RAJNAGAR</v>
          </cell>
          <cell r="E29">
            <v>28557.5</v>
          </cell>
          <cell r="G29">
            <v>135.5448060929703</v>
          </cell>
          <cell r="K29">
            <v>429435.30000000005</v>
          </cell>
          <cell r="M29">
            <v>187.53868487290165</v>
          </cell>
        </row>
        <row r="30">
          <cell r="A30" t="str">
            <v>RAMGARH</v>
          </cell>
          <cell r="E30">
            <v>8238.7</v>
          </cell>
          <cell r="G30">
            <v>169.60005826161893</v>
          </cell>
          <cell r="K30">
            <v>82391.79999999999</v>
          </cell>
          <cell r="M30">
            <v>190.92729009440262</v>
          </cell>
        </row>
        <row r="31">
          <cell r="A31" t="str">
            <v>SAZEDA RAFIQUE TEA FACTORY</v>
          </cell>
          <cell r="E31">
            <v>10971.5</v>
          </cell>
          <cell r="G31">
            <v>113.57854441051816</v>
          </cell>
          <cell r="K31">
            <v>19199.4</v>
          </cell>
          <cell r="M31">
            <v>121.30166567705241</v>
          </cell>
        </row>
        <row r="32">
          <cell r="A32" t="str">
            <v>SRIGOBINDPUR</v>
          </cell>
          <cell r="E32">
            <v>4394</v>
          </cell>
          <cell r="G32">
            <v>178.75</v>
          </cell>
          <cell r="K32">
            <v>47935.600000000006</v>
          </cell>
          <cell r="M32">
            <v>203.18994442543743</v>
          </cell>
        </row>
        <row r="33">
          <cell r="A33" t="str">
            <v>SURMA</v>
          </cell>
          <cell r="E33">
            <v>24305.7</v>
          </cell>
          <cell r="G33">
            <v>156.42278560173128</v>
          </cell>
          <cell r="K33">
            <v>656371.0999999999</v>
          </cell>
          <cell r="M33">
            <v>200.4450368092075</v>
          </cell>
        </row>
        <row r="34">
          <cell r="A34" t="str">
            <v>TOTAL:</v>
          </cell>
          <cell r="E34">
            <v>235963.50000000003</v>
          </cell>
          <cell r="G34">
            <v>168.8441186878479</v>
          </cell>
          <cell r="K34">
            <v>3797002.2</v>
          </cell>
          <cell r="M34">
            <v>203.26661577915334</v>
          </cell>
        </row>
        <row r="35">
          <cell r="A35" t="str">
            <v>Old Season: 2018-2019</v>
          </cell>
        </row>
        <row r="36">
          <cell r="A36" t="str">
            <v>N.B.C.T.I.</v>
          </cell>
          <cell r="K36">
            <v>22773.1</v>
          </cell>
          <cell r="M36">
            <v>71.44512604783715</v>
          </cell>
        </row>
        <row r="37">
          <cell r="A37" t="str">
            <v>TOTAL:</v>
          </cell>
          <cell r="E37">
            <v>0</v>
          </cell>
          <cell r="K37">
            <v>22773.1</v>
          </cell>
          <cell r="M37">
            <v>71.44512604783715</v>
          </cell>
        </row>
        <row r="38">
          <cell r="A38" t="str">
            <v>GRAND TOTAL:</v>
          </cell>
          <cell r="E38">
            <v>235963.50000000003</v>
          </cell>
          <cell r="G38">
            <v>168.8441186878479</v>
          </cell>
          <cell r="K38">
            <v>3819775.3000000003</v>
          </cell>
          <cell r="M38">
            <v>202.48070987316973</v>
          </cell>
        </row>
        <row r="41">
          <cell r="A41" t="str">
            <v>Buyers Purchase Analysis</v>
          </cell>
        </row>
        <row r="42">
          <cell r="A42" t="str">
            <v>EXPORT:</v>
          </cell>
          <cell r="C42">
            <v>0</v>
          </cell>
          <cell r="D42">
            <v>0</v>
          </cell>
          <cell r="E42">
            <v>0</v>
          </cell>
          <cell r="H42">
            <v>0.0002871896679367501</v>
          </cell>
          <cell r="I42">
            <v>20</v>
          </cell>
          <cell r="J42">
            <v>1097</v>
          </cell>
          <cell r="L42">
            <v>178.5</v>
          </cell>
        </row>
        <row r="43">
          <cell r="A43" t="str">
            <v>INTERNAL :</v>
          </cell>
          <cell r="C43">
            <v>1</v>
          </cell>
          <cell r="D43">
            <v>4300</v>
          </cell>
          <cell r="E43">
            <v>235963.5</v>
          </cell>
          <cell r="G43">
            <v>168.84411868784792</v>
          </cell>
          <cell r="H43">
            <v>0.9997128103320633</v>
          </cell>
          <cell r="I43">
            <v>69619</v>
          </cell>
          <cell r="J43">
            <v>3818678.3000000003</v>
          </cell>
          <cell r="L43">
            <v>202.487598863722</v>
          </cell>
        </row>
        <row r="44">
          <cell r="A44" t="str">
            <v>TOTAL :</v>
          </cell>
          <cell r="C44">
            <v>1</v>
          </cell>
          <cell r="D44">
            <v>4300</v>
          </cell>
          <cell r="E44">
            <v>235963.5</v>
          </cell>
          <cell r="G44">
            <v>168.84411868784792</v>
          </cell>
          <cell r="H44">
            <v>1</v>
          </cell>
          <cell r="I44">
            <v>69639</v>
          </cell>
          <cell r="J44">
            <v>3819775.3000000003</v>
          </cell>
          <cell r="L44">
            <v>202.48070987316973</v>
          </cell>
        </row>
      </sheetData>
      <sheetData sheetId="1">
        <row r="4">
          <cell r="C4" t="str">
            <v>Sale No. 26</v>
          </cell>
          <cell r="E4" t="str">
            <v>Upto Sale No. 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9.140625" style="0" customWidth="1"/>
    <col min="2" max="2" width="7.57421875" style="0" customWidth="1"/>
    <col min="3" max="3" width="14.421875" style="30" customWidth="1"/>
    <col min="4" max="4" width="13.7109375" style="29" customWidth="1"/>
    <col min="5" max="5" width="1.57421875" style="0" customWidth="1"/>
    <col min="6" max="6" width="12.140625" style="30" customWidth="1"/>
    <col min="7" max="7" width="12.8515625" style="29" customWidth="1"/>
    <col min="8" max="8" width="8.57421875" style="29" customWidth="1"/>
    <col min="9" max="9" width="8.00390625" style="0" customWidth="1"/>
  </cols>
  <sheetData>
    <row r="1" spans="1:9" ht="15" customHeight="1">
      <c r="A1" s="91"/>
      <c r="B1" s="91"/>
      <c r="C1" s="92" t="s">
        <v>32</v>
      </c>
      <c r="D1" s="91"/>
      <c r="E1" s="91"/>
      <c r="F1" s="91"/>
      <c r="G1" s="91"/>
      <c r="H1" s="91"/>
      <c r="I1" s="91"/>
    </row>
    <row r="2" spans="1:9" ht="15" customHeight="1">
      <c r="A2" s="91"/>
      <c r="B2" s="91"/>
      <c r="C2" s="93" t="s">
        <v>33</v>
      </c>
      <c r="D2" s="93"/>
      <c r="E2" s="93"/>
      <c r="F2" s="91"/>
      <c r="G2" s="91"/>
      <c r="H2" s="91"/>
      <c r="I2" s="91"/>
    </row>
    <row r="3" spans="1:9" ht="15" customHeight="1">
      <c r="A3" s="91"/>
      <c r="B3" s="91"/>
      <c r="C3" s="93" t="s">
        <v>34</v>
      </c>
      <c r="D3" s="93"/>
      <c r="E3" s="93"/>
      <c r="F3" s="91"/>
      <c r="G3" s="91"/>
      <c r="H3" s="91"/>
      <c r="I3" s="91"/>
    </row>
    <row r="4" spans="1:9" ht="15" customHeight="1">
      <c r="A4" s="94"/>
      <c r="B4" s="91"/>
      <c r="C4" s="93" t="s">
        <v>94</v>
      </c>
      <c r="D4" s="93"/>
      <c r="E4" s="93"/>
      <c r="F4" s="91"/>
      <c r="G4" s="94"/>
      <c r="H4" s="91"/>
      <c r="I4" s="91"/>
    </row>
    <row r="5" spans="1:9" ht="15" customHeight="1">
      <c r="A5" s="91"/>
      <c r="B5" s="94"/>
      <c r="C5" s="94"/>
      <c r="D5" s="94"/>
      <c r="E5" s="91" t="s">
        <v>138</v>
      </c>
      <c r="F5" s="91"/>
      <c r="G5" s="94"/>
      <c r="H5" s="91"/>
      <c r="I5" s="91"/>
    </row>
    <row r="6" spans="1:9" ht="15" customHeight="1">
      <c r="A6" s="93" t="s">
        <v>89</v>
      </c>
      <c r="B6" s="94"/>
      <c r="C6" s="94"/>
      <c r="D6" s="94"/>
      <c r="E6" s="94"/>
      <c r="F6" s="94"/>
      <c r="G6" s="94"/>
      <c r="H6" s="91"/>
      <c r="I6" s="91"/>
    </row>
    <row r="7" spans="1:9" ht="15" customHeight="1">
      <c r="A7" s="93"/>
      <c r="B7" s="94"/>
      <c r="C7" s="94"/>
      <c r="D7" s="94"/>
      <c r="E7" s="94"/>
      <c r="F7" s="94"/>
      <c r="G7" s="94"/>
      <c r="H7" s="91"/>
      <c r="I7" s="91"/>
    </row>
    <row r="8" spans="1:9" ht="15" customHeight="1">
      <c r="A8" s="95" t="str">
        <f>'[1]Uptodate'!$A$2</f>
        <v>Season: 2019-2020</v>
      </c>
      <c r="B8" s="91"/>
      <c r="C8" s="130" t="str">
        <f>'[1]Upto for printing'!$C$4:$D$4</f>
        <v>Sale No. 26</v>
      </c>
      <c r="D8" s="130"/>
      <c r="E8" s="91"/>
      <c r="F8" s="130" t="str">
        <f>'[1]Upto for printing'!$E$4:$E$4</f>
        <v>Upto Sale No. 26</v>
      </c>
      <c r="G8" s="130"/>
      <c r="H8" s="91"/>
      <c r="I8" s="91"/>
    </row>
    <row r="9" spans="1:9" ht="15" customHeight="1">
      <c r="A9" s="95" t="str">
        <f>'[1]Uptodate'!$A$3</f>
        <v>GARDEN (C  T  C)</v>
      </c>
      <c r="B9" s="91"/>
      <c r="C9" s="96" t="s">
        <v>7</v>
      </c>
      <c r="D9" s="97" t="s">
        <v>9</v>
      </c>
      <c r="E9" s="98"/>
      <c r="F9" s="96" t="s">
        <v>7</v>
      </c>
      <c r="G9" s="96" t="s">
        <v>9</v>
      </c>
      <c r="H9" s="91"/>
      <c r="I9" s="91"/>
    </row>
    <row r="10" spans="1:9" ht="15" customHeight="1">
      <c r="A10" s="99" t="str">
        <f>'[1]Uptodate'!$A$4</f>
        <v>CHUNDEECHERRA</v>
      </c>
      <c r="B10" s="99"/>
      <c r="C10" s="100">
        <f>'[1]Uptodate'!$E$4</f>
        <v>8502.5</v>
      </c>
      <c r="D10" s="101">
        <f>'[1]Uptodate'!$G$4</f>
        <v>165.78841517200823</v>
      </c>
      <c r="E10" s="100"/>
      <c r="F10" s="100">
        <f>'[1]Uptodate'!$K$4</f>
        <v>129144.2</v>
      </c>
      <c r="G10" s="102">
        <f>'[1]Uptodate'!$M$4</f>
        <v>182.86965732878443</v>
      </c>
      <c r="H10" s="103"/>
      <c r="I10" s="99"/>
    </row>
    <row r="11" spans="1:9" ht="15" customHeight="1">
      <c r="A11" s="99" t="str">
        <f>'[1]Uptodate'!$A$5</f>
        <v>CLONAL</v>
      </c>
      <c r="B11" s="99"/>
      <c r="C11" s="100">
        <f>'[1]Uptodate'!$E$5</f>
        <v>3292</v>
      </c>
      <c r="D11" s="101">
        <f>'[1]Uptodate'!$G$5</f>
        <v>135.24863304981773</v>
      </c>
      <c r="E11" s="100"/>
      <c r="F11" s="100">
        <f>'[1]Uptodate'!$K$5</f>
        <v>34126</v>
      </c>
      <c r="G11" s="102">
        <f>'[1]Uptodate'!$M$5</f>
        <v>154.3754029185958</v>
      </c>
      <c r="H11" s="103"/>
      <c r="I11" s="99"/>
    </row>
    <row r="12" spans="1:9" ht="15" customHeight="1">
      <c r="A12" s="99" t="str">
        <f>'[1]Uptodate'!$A$6</f>
        <v>DAKSHINGUL</v>
      </c>
      <c r="B12" s="99"/>
      <c r="C12" s="100">
        <f>'[1]Uptodate'!$E$6</f>
        <v>0</v>
      </c>
      <c r="D12" s="101">
        <f>'[1]Uptodate'!$G$6</f>
        <v>0</v>
      </c>
      <c r="E12" s="100"/>
      <c r="F12" s="100">
        <f>'[1]Uptodate'!$K$6</f>
        <v>6587.9</v>
      </c>
      <c r="G12" s="102">
        <f>'[1]Uptodate'!$M$6</f>
        <v>181.50609450659545</v>
      </c>
      <c r="H12" s="103"/>
      <c r="I12" s="99"/>
    </row>
    <row r="13" spans="1:9" ht="15" customHeight="1">
      <c r="A13" s="99" t="str">
        <f>'[1]Uptodate'!$A$7</f>
        <v>DAKSHINGUL A/C ASGORABAD</v>
      </c>
      <c r="B13" s="99"/>
      <c r="C13" s="100">
        <f>'[1]Uptodate'!$E$7</f>
        <v>0</v>
      </c>
      <c r="D13" s="101">
        <f>'[1]Uptodate'!$G$7</f>
        <v>0</v>
      </c>
      <c r="E13" s="100"/>
      <c r="F13" s="100">
        <f>'[1]Uptodate'!$K$7</f>
        <v>7682</v>
      </c>
      <c r="G13" s="102">
        <f>'[1]Uptodate'!$M$7</f>
        <v>162.6173522520177</v>
      </c>
      <c r="H13" s="103"/>
      <c r="I13" s="99"/>
    </row>
    <row r="14" spans="1:9" ht="15" customHeight="1">
      <c r="A14" s="99" t="str">
        <f>'[1]Uptodate'!$A$8</f>
        <v>DAKSHINGUL A/C LAXMICHERRA</v>
      </c>
      <c r="B14" s="99"/>
      <c r="C14" s="100">
        <f>'[1]Uptodate'!$E$8</f>
        <v>0</v>
      </c>
      <c r="D14" s="101">
        <f>'[1]Uptodate'!$G$8</f>
        <v>0</v>
      </c>
      <c r="E14" s="100"/>
      <c r="F14" s="100">
        <f>'[1]Uptodate'!$K$8</f>
        <v>6311.5</v>
      </c>
      <c r="G14" s="102">
        <f>'[1]Uptodate'!$M$8</f>
        <v>186.4776202170641</v>
      </c>
      <c r="H14" s="103"/>
      <c r="I14" s="99"/>
    </row>
    <row r="15" spans="1:9" ht="15" customHeight="1">
      <c r="A15" s="99" t="str">
        <f>'[1]Uptodate'!$A$9</f>
        <v>DAKSHINGUL A/C MUROICHERRA</v>
      </c>
      <c r="B15" s="99"/>
      <c r="C15" s="100">
        <f>'[1]Uptodate'!$E$9</f>
        <v>0</v>
      </c>
      <c r="D15" s="101">
        <f>'[1]Uptodate'!$G$9</f>
        <v>0</v>
      </c>
      <c r="E15" s="100"/>
      <c r="F15" s="100">
        <f>'[1]Uptodate'!$K$9</f>
        <v>4942.5</v>
      </c>
      <c r="G15" s="102">
        <f>'[1]Uptodate'!$M$9</f>
        <v>174.66676783004553</v>
      </c>
      <c r="H15" s="103"/>
      <c r="I15" s="99"/>
    </row>
    <row r="16" spans="1:9" ht="15" customHeight="1">
      <c r="A16" s="99" t="str">
        <f>'[1]Uptodate'!$A$10</f>
        <v>DOLOI</v>
      </c>
      <c r="B16" s="99"/>
      <c r="C16" s="100">
        <f>'[1]Uptodate'!$E$10</f>
        <v>26844</v>
      </c>
      <c r="D16" s="101">
        <f>'[1]Uptodate'!$G$10</f>
        <v>132.17093205185517</v>
      </c>
      <c r="E16" s="100"/>
      <c r="F16" s="100">
        <f>'[1]Uptodate'!$K$10</f>
        <v>326721.2</v>
      </c>
      <c r="G16" s="102">
        <f>'[1]Uptodate'!$M$10</f>
        <v>186.20001762970995</v>
      </c>
      <c r="H16" s="103"/>
      <c r="I16" s="104"/>
    </row>
    <row r="17" spans="1:9" ht="15" customHeight="1">
      <c r="A17" s="99" t="str">
        <f>'[1]Uptodate'!$A$11</f>
        <v>FABIHA</v>
      </c>
      <c r="B17" s="99"/>
      <c r="C17" s="100">
        <f>'[1]Uptodate'!$E$11</f>
        <v>0</v>
      </c>
      <c r="D17" s="101">
        <f>'[1]Uptodate'!$G$11</f>
        <v>0</v>
      </c>
      <c r="E17" s="100"/>
      <c r="F17" s="100">
        <f>'[1]Uptodate'!$K$11</f>
        <v>9324.5</v>
      </c>
      <c r="G17" s="102">
        <f>'[1]Uptodate'!$M$11</f>
        <v>122.94117647058823</v>
      </c>
      <c r="H17" s="103"/>
      <c r="I17" s="99"/>
    </row>
    <row r="18" spans="1:9" ht="15" customHeight="1">
      <c r="A18" s="99" t="str">
        <f>'[1]Uptodate'!$A$12</f>
        <v>HALDAVALLEY</v>
      </c>
      <c r="B18" s="99"/>
      <c r="C18" s="100">
        <f>'[1]Uptodate'!$E$12</f>
        <v>12081.2</v>
      </c>
      <c r="D18" s="101">
        <f>'[1]Uptodate'!$G$12</f>
        <v>181.1825315366023</v>
      </c>
      <c r="E18" s="100"/>
      <c r="F18" s="100">
        <f>'[1]Uptodate'!$K$12</f>
        <v>85106.3</v>
      </c>
      <c r="G18" s="102">
        <f>'[1]Uptodate'!$M$12</f>
        <v>194.0522734509666</v>
      </c>
      <c r="H18" s="103"/>
      <c r="I18" s="99"/>
    </row>
    <row r="19" spans="1:9" ht="15" customHeight="1">
      <c r="A19" s="99" t="str">
        <f>'[1]Uptodate'!$A$13</f>
        <v>JUNGLEBARI</v>
      </c>
      <c r="B19" s="99"/>
      <c r="C19" s="100">
        <f>'[1]Uptodate'!$E$13</f>
        <v>797.7</v>
      </c>
      <c r="D19" s="101">
        <f>'[1]Uptodate'!$G$13</f>
        <v>162.3735740253228</v>
      </c>
      <c r="E19" s="100"/>
      <c r="F19" s="100">
        <f>'[1]Uptodate'!$K$13</f>
        <v>92815.59999999999</v>
      </c>
      <c r="G19" s="102">
        <f>'[1]Uptodate'!$M$13</f>
        <v>194.3440628515034</v>
      </c>
      <c r="H19" s="103"/>
      <c r="I19" s="99"/>
    </row>
    <row r="20" spans="1:9" ht="15" customHeight="1">
      <c r="A20" s="99" t="str">
        <f>'[1]Uptodate'!$A$14</f>
        <v>KAIYACHERRA DALU</v>
      </c>
      <c r="B20" s="99"/>
      <c r="C20" s="100">
        <f>'[1]Uptodate'!$E$14</f>
        <v>23437.3</v>
      </c>
      <c r="D20" s="101">
        <f>'[1]Uptodate'!$G$14</f>
        <v>304.29320783537355</v>
      </c>
      <c r="E20" s="100"/>
      <c r="F20" s="100">
        <f>'[1]Uptodate'!$K$14</f>
        <v>506061.19999999995</v>
      </c>
      <c r="G20" s="102">
        <f>'[1]Uptodate'!$M$14</f>
        <v>297.0036942172212</v>
      </c>
      <c r="H20" s="103"/>
      <c r="I20" s="99"/>
    </row>
    <row r="21" spans="1:9" ht="15" customHeight="1">
      <c r="A21" s="99" t="str">
        <f>'[1]Uptodate'!$A$15</f>
        <v>KHADIM</v>
      </c>
      <c r="B21" s="99"/>
      <c r="C21" s="100">
        <f>'[1]Uptodate'!$E$15</f>
        <v>0</v>
      </c>
      <c r="D21" s="101">
        <f>'[1]Uptodate'!$G$15</f>
        <v>0</v>
      </c>
      <c r="E21" s="100"/>
      <c r="F21" s="100">
        <f>'[1]Uptodate'!$K$15</f>
        <v>67873.6</v>
      </c>
      <c r="G21" s="102">
        <f>'[1]Uptodate'!$M$15</f>
        <v>186.03810023337496</v>
      </c>
      <c r="H21" s="103"/>
      <c r="I21" s="99"/>
    </row>
    <row r="22" spans="1:9" ht="15" customHeight="1">
      <c r="A22" s="99" t="str">
        <f>'[1]Uptodate'!$A$16</f>
        <v>KURMAH</v>
      </c>
      <c r="B22" s="99"/>
      <c r="C22" s="100">
        <f>'[1]Uptodate'!$E$16</f>
        <v>0</v>
      </c>
      <c r="D22" s="101">
        <f>'[1]Uptodate'!$G$16</f>
        <v>0</v>
      </c>
      <c r="E22" s="100"/>
      <c r="F22" s="100">
        <f>'[1]Uptodate'!$K$16</f>
        <v>49916.29999999999</v>
      </c>
      <c r="G22" s="102">
        <f>'[1]Uptodate'!$M$16</f>
        <v>161.69098871510914</v>
      </c>
      <c r="H22" s="103"/>
      <c r="I22" s="99"/>
    </row>
    <row r="23" spans="1:9" ht="15" customHeight="1">
      <c r="A23" s="99" t="str">
        <f>'[1]Uptodate'!$A$17</f>
        <v>LAXMICHERRA</v>
      </c>
      <c r="B23" s="99"/>
      <c r="C23" s="100">
        <f>'[1]Uptodate'!$E$17</f>
        <v>0</v>
      </c>
      <c r="D23" s="101">
        <f>'[1]Uptodate'!$G$17</f>
        <v>0</v>
      </c>
      <c r="E23" s="100"/>
      <c r="F23" s="100">
        <f>'[1]Uptodate'!$K$17</f>
        <v>21398.9</v>
      </c>
      <c r="G23" s="102">
        <f>'[1]Uptodate'!$M$17</f>
        <v>176.13655374808985</v>
      </c>
      <c r="H23" s="103"/>
      <c r="I23" s="99"/>
    </row>
    <row r="24" spans="1:9" ht="15" customHeight="1">
      <c r="A24" s="99" t="str">
        <f>'[1]Uptodate'!$A$18</f>
        <v>LUAYUNI A/C MURAICHERRA</v>
      </c>
      <c r="B24" s="99"/>
      <c r="C24" s="100">
        <f>'[1]Uptodate'!$E$18</f>
        <v>0</v>
      </c>
      <c r="D24" s="101">
        <f>'[1]Uptodate'!$G$18</f>
        <v>0</v>
      </c>
      <c r="E24" s="100"/>
      <c r="F24" s="100">
        <f>'[1]Uptodate'!$K$18</f>
        <v>12884.7</v>
      </c>
      <c r="G24" s="102">
        <f>'[1]Uptodate'!$M$18</f>
        <v>173.08260960674286</v>
      </c>
      <c r="H24" s="103"/>
      <c r="I24" s="99"/>
    </row>
    <row r="25" spans="1:9" ht="15" customHeight="1">
      <c r="A25" s="99" t="str">
        <f>'[1]Uptodate'!$A$19</f>
        <v>MADABPORE</v>
      </c>
      <c r="B25" s="99"/>
      <c r="C25" s="100">
        <f>'[1]Uptodate'!$E$19</f>
        <v>6582</v>
      </c>
      <c r="D25" s="101">
        <f>'[1]Uptodate'!$G$19</f>
        <v>162.66666666666666</v>
      </c>
      <c r="E25" s="100"/>
      <c r="F25" s="100">
        <f>'[1]Uptodate'!$K$19</f>
        <v>65168.299999999996</v>
      </c>
      <c r="G25" s="102">
        <f>'[1]Uptodate'!$M$19</f>
        <v>189.3546463541323</v>
      </c>
      <c r="H25" s="103"/>
      <c r="I25" s="99"/>
    </row>
    <row r="26" spans="1:9" ht="15" customHeight="1">
      <c r="A26" s="99" t="str">
        <f>'[1]Uptodate'!$A$20</f>
        <v>MADABPORE A/C BEJOYA</v>
      </c>
      <c r="B26" s="99"/>
      <c r="C26" s="100">
        <f>'[1]Uptodate'!$E$20</f>
        <v>548.4</v>
      </c>
      <c r="D26" s="101">
        <f>'[1]Uptodate'!$G$20</f>
        <v>120</v>
      </c>
      <c r="E26" s="100"/>
      <c r="F26" s="100">
        <f>'[1]Uptodate'!$K$20</f>
        <v>30404.300000000007</v>
      </c>
      <c r="G26" s="102">
        <f>'[1]Uptodate'!$M$20</f>
        <v>173.03632380946112</v>
      </c>
      <c r="H26" s="103"/>
      <c r="I26" s="99"/>
    </row>
    <row r="27" spans="1:9" ht="15" customHeight="1">
      <c r="A27" s="99" t="str">
        <f>'[1]Uptodate'!$A$21</f>
        <v>MALNICHERRA</v>
      </c>
      <c r="B27" s="99"/>
      <c r="C27" s="100">
        <f>'[1]Uptodate'!$E$21</f>
        <v>37325.7</v>
      </c>
      <c r="D27" s="101">
        <f>'[1]Uptodate'!$G$21</f>
        <v>157.64731806771206</v>
      </c>
      <c r="E27" s="100"/>
      <c r="F27" s="100">
        <f>'[1]Uptodate'!$K$21</f>
        <v>532890.1000000001</v>
      </c>
      <c r="G27" s="102">
        <f>'[1]Uptodate'!$M$21</f>
        <v>195.19410662723885</v>
      </c>
      <c r="H27" s="103"/>
      <c r="I27" s="99"/>
    </row>
    <row r="28" spans="1:9" ht="15" customHeight="1">
      <c r="A28" s="99" t="str">
        <f>'[1]Uptodate'!$A$22</f>
        <v>MIRZAPORE</v>
      </c>
      <c r="B28" s="99"/>
      <c r="C28" s="100">
        <f>'[1]Uptodate'!$E$22</f>
        <v>26368.5</v>
      </c>
      <c r="D28" s="101">
        <f>'[1]Uptodate'!$G$22</f>
        <v>198.97857291844434</v>
      </c>
      <c r="E28" s="100"/>
      <c r="F28" s="100">
        <f>'[1]Uptodate'!$K$22</f>
        <v>288326.1</v>
      </c>
      <c r="G28" s="102">
        <f>'[1]Uptodate'!$M$22</f>
        <v>204.9646688246399</v>
      </c>
      <c r="H28" s="103"/>
      <c r="I28" s="99"/>
    </row>
    <row r="29" spans="1:9" ht="15" customHeight="1">
      <c r="A29" s="99" t="str">
        <f>'[1]Uptodate'!$A$23</f>
        <v>MORGEN TEA INDUSTRIES</v>
      </c>
      <c r="B29" s="99"/>
      <c r="C29" s="100">
        <f>'[1]Uptodate'!$E$23</f>
        <v>5485.7</v>
      </c>
      <c r="D29" s="101">
        <f>'[1]Uptodate'!$G$23</f>
        <v>108.50185026523506</v>
      </c>
      <c r="E29" s="100"/>
      <c r="F29" s="100">
        <f>'[1]Uptodate'!$K$23</f>
        <v>48281.3</v>
      </c>
      <c r="G29" s="102">
        <f>'[1]Uptodate'!$M$23</f>
        <v>138.3988645707551</v>
      </c>
      <c r="H29" s="103"/>
      <c r="I29" s="99"/>
    </row>
    <row r="30" spans="1:9" ht="15" customHeight="1">
      <c r="A30" s="99" t="str">
        <f>'[1]Uptodate'!$A$24</f>
        <v>N.B.C.T.I.</v>
      </c>
      <c r="B30" s="99"/>
      <c r="C30" s="100">
        <f>'[1]Uptodate'!$E$24</f>
        <v>0</v>
      </c>
      <c r="D30" s="101">
        <f>'[1]Uptodate'!$G$24</f>
        <v>0</v>
      </c>
      <c r="E30" s="100"/>
      <c r="F30" s="100">
        <f>'[1]Uptodate'!$K$24</f>
        <v>22023.399999999998</v>
      </c>
      <c r="G30" s="102">
        <f>'[1]Uptodate'!$M$24</f>
        <v>133.28105106386843</v>
      </c>
      <c r="H30" s="103"/>
      <c r="I30" s="99"/>
    </row>
    <row r="31" spans="1:9" ht="15" customHeight="1">
      <c r="A31" s="99" t="str">
        <f>'[1]Uptodate'!$A$25</f>
        <v>PATRAKHOLA</v>
      </c>
      <c r="B31" s="99"/>
      <c r="C31" s="100">
        <f>'[1]Uptodate'!$E$25</f>
        <v>3296.2</v>
      </c>
      <c r="D31" s="101">
        <f>'[1]Uptodate'!$G$25</f>
        <v>146.99714823129665</v>
      </c>
      <c r="E31" s="100"/>
      <c r="F31" s="100">
        <f>'[1]Uptodate'!$K$25</f>
        <v>139849.50000000003</v>
      </c>
      <c r="G31" s="102">
        <f>'[1]Uptodate'!$M$25</f>
        <v>171.90097426161694</v>
      </c>
      <c r="H31" s="103"/>
      <c r="I31" s="99"/>
    </row>
    <row r="32" spans="1:9" ht="15" customHeight="1">
      <c r="A32" s="99" t="str">
        <f>'[1]Uptodate'!$A$26</f>
        <v>PATRAKHOLA A/C KURMAH</v>
      </c>
      <c r="B32" s="99"/>
      <c r="C32" s="100">
        <f>'[1]Uptodate'!$E$26</f>
        <v>545.5</v>
      </c>
      <c r="D32" s="101">
        <f>'[1]Uptodate'!$G$26</f>
        <v>108</v>
      </c>
      <c r="E32" s="100"/>
      <c r="F32" s="100">
        <f>'[1]Uptodate'!$K$26</f>
        <v>26942.7</v>
      </c>
      <c r="G32" s="102">
        <f>'[1]Uptodate'!$M$26</f>
        <v>155.7712478704807</v>
      </c>
      <c r="H32" s="103"/>
      <c r="I32" s="99"/>
    </row>
    <row r="33" spans="1:9" ht="15" customHeight="1">
      <c r="A33" s="99" t="str">
        <f>'[1]Uptodate'!$A$27</f>
        <v>PATRAKHOLA A/C MADABPORE</v>
      </c>
      <c r="B33" s="99"/>
      <c r="C33" s="100">
        <f>'[1]Uptodate'!$E$27</f>
        <v>0</v>
      </c>
      <c r="D33" s="101">
        <f>'[1]Uptodate'!$G$27</f>
        <v>0</v>
      </c>
      <c r="E33" s="100"/>
      <c r="F33" s="100">
        <f>'[1]Uptodate'!$K$27</f>
        <v>15614</v>
      </c>
      <c r="G33" s="102">
        <f>'[1]Uptodate'!$M$27</f>
        <v>142.29459459459457</v>
      </c>
      <c r="H33" s="103"/>
      <c r="I33" s="99"/>
    </row>
    <row r="34" spans="1:9" ht="15" customHeight="1">
      <c r="A34" s="99" t="str">
        <f>'[1]Uptodate'!$A$28</f>
        <v>POPULAR TEA FACTORY</v>
      </c>
      <c r="B34" s="99"/>
      <c r="C34" s="100">
        <f>'[1]Uptodate'!$E$28</f>
        <v>4389.4</v>
      </c>
      <c r="D34" s="101">
        <f>'[1]Uptodate'!$G$28</f>
        <v>109.38556522531555</v>
      </c>
      <c r="E34" s="100"/>
      <c r="F34" s="100">
        <f>'[1]Uptodate'!$K$28</f>
        <v>31272.9</v>
      </c>
      <c r="G34" s="102">
        <f>'[1]Uptodate'!$M$28</f>
        <v>134.50957538315922</v>
      </c>
      <c r="H34" s="103"/>
      <c r="I34" s="99"/>
    </row>
    <row r="35" spans="1:9" ht="15" customHeight="1">
      <c r="A35" s="99" t="str">
        <f>'[1]Uptodate'!$A$29</f>
        <v>RAJNAGAR</v>
      </c>
      <c r="B35" s="99"/>
      <c r="C35" s="100">
        <f>'[1]Uptodate'!$E$29</f>
        <v>28557.5</v>
      </c>
      <c r="D35" s="101">
        <f>'[1]Uptodate'!$G$29</f>
        <v>135.5448060929703</v>
      </c>
      <c r="E35" s="100"/>
      <c r="F35" s="100">
        <f>'[1]Uptodate'!$K$29</f>
        <v>429435.30000000005</v>
      </c>
      <c r="G35" s="102">
        <f>'[1]Uptodate'!$M$29</f>
        <v>187.53868487290165</v>
      </c>
      <c r="H35" s="103"/>
      <c r="I35" s="99"/>
    </row>
    <row r="36" spans="1:9" ht="15" customHeight="1">
      <c r="A36" s="99" t="str">
        <f>'[1]Uptodate'!$A$30</f>
        <v>RAMGARH</v>
      </c>
      <c r="B36" s="99"/>
      <c r="C36" s="100">
        <f>'[1]Uptodate'!$E$30</f>
        <v>8238.7</v>
      </c>
      <c r="D36" s="101">
        <f>'[1]Uptodate'!$G$30</f>
        <v>169.60005826161893</v>
      </c>
      <c r="E36" s="100"/>
      <c r="F36" s="100">
        <f>'[1]Uptodate'!$K$30</f>
        <v>82391.79999999999</v>
      </c>
      <c r="G36" s="102">
        <f>'[1]Uptodate'!$M$30</f>
        <v>190.92729009440262</v>
      </c>
      <c r="H36" s="103"/>
      <c r="I36" s="99"/>
    </row>
    <row r="37" spans="1:9" ht="15" customHeight="1">
      <c r="A37" s="99" t="str">
        <f>'[1]Uptodate'!$A$31</f>
        <v>SAZEDA RAFIQUE TEA FACTORY</v>
      </c>
      <c r="B37" s="99"/>
      <c r="C37" s="100">
        <f>'[1]Uptodate'!$E$31</f>
        <v>10971.5</v>
      </c>
      <c r="D37" s="101">
        <f>'[1]Uptodate'!$G$31</f>
        <v>113.57854441051816</v>
      </c>
      <c r="E37" s="100"/>
      <c r="F37" s="100">
        <f>'[1]Uptodate'!$K$31</f>
        <v>19199.4</v>
      </c>
      <c r="G37" s="102">
        <f>'[1]Uptodate'!$M$31</f>
        <v>121.30166567705241</v>
      </c>
      <c r="H37" s="103"/>
      <c r="I37" s="99"/>
    </row>
    <row r="38" spans="1:9" ht="15" customHeight="1">
      <c r="A38" s="99" t="str">
        <f>'[1]Uptodate'!$A$32</f>
        <v>SRIGOBINDPUR</v>
      </c>
      <c r="B38" s="99"/>
      <c r="C38" s="100">
        <f>'[1]Uptodate'!$E$32</f>
        <v>4394</v>
      </c>
      <c r="D38" s="101">
        <f>'[1]Uptodate'!$G$32</f>
        <v>178.75</v>
      </c>
      <c r="E38" s="100"/>
      <c r="F38" s="100">
        <f>'[1]Uptodate'!$K$32</f>
        <v>47935.600000000006</v>
      </c>
      <c r="G38" s="102">
        <f>'[1]Uptodate'!$M$32</f>
        <v>203.18994442543743</v>
      </c>
      <c r="H38" s="103"/>
      <c r="I38" s="99"/>
    </row>
    <row r="39" spans="1:9" ht="15" customHeight="1">
      <c r="A39" s="99" t="str">
        <f>'[1]Uptodate'!$A$33</f>
        <v>SURMA</v>
      </c>
      <c r="B39" s="99"/>
      <c r="C39" s="105">
        <f>'[1]Uptodate'!$E$33</f>
        <v>24305.7</v>
      </c>
      <c r="D39" s="106">
        <f>'[1]Uptodate'!$G$33</f>
        <v>156.42278560173128</v>
      </c>
      <c r="E39" s="100"/>
      <c r="F39" s="105">
        <f>'[1]Uptodate'!$K$33</f>
        <v>656371.0999999999</v>
      </c>
      <c r="G39" s="107">
        <f>'[1]Uptodate'!$M$33</f>
        <v>200.4450368092075</v>
      </c>
      <c r="H39" s="103"/>
      <c r="I39" s="99"/>
    </row>
    <row r="40" spans="1:9" ht="15" customHeight="1">
      <c r="A40" s="99" t="str">
        <f>'[1]Uptodate'!$A$34</f>
        <v>TOTAL:</v>
      </c>
      <c r="B40" s="99"/>
      <c r="C40" s="105">
        <f>'[1]Uptodate'!$E$34</f>
        <v>235963.50000000003</v>
      </c>
      <c r="D40" s="106">
        <f>'[1]Uptodate'!$G$34</f>
        <v>168.8441186878479</v>
      </c>
      <c r="E40" s="100"/>
      <c r="F40" s="105">
        <f>'[1]Uptodate'!$K$34</f>
        <v>3797002.2</v>
      </c>
      <c r="G40" s="107">
        <f>'[1]Uptodate'!$M$34</f>
        <v>203.26661577915334</v>
      </c>
      <c r="H40" s="103"/>
      <c r="I40" s="99"/>
    </row>
    <row r="41" spans="1:9" ht="15" customHeight="1">
      <c r="A41" s="123"/>
      <c r="B41" s="99"/>
      <c r="C41" s="100">
        <f>SUM(C10:C39)-C40</f>
        <v>0</v>
      </c>
      <c r="D41" s="101"/>
      <c r="E41" s="100"/>
      <c r="F41" s="100">
        <f>SUM(F10:F39)-F40</f>
        <v>0</v>
      </c>
      <c r="G41" s="102"/>
      <c r="H41" s="103"/>
      <c r="I41" s="99"/>
    </row>
    <row r="42" spans="1:9" ht="15" customHeight="1">
      <c r="A42" s="123" t="str">
        <f>'[1]Uptodate'!$A$35</f>
        <v>Old Season: 2018-2019</v>
      </c>
      <c r="B42" s="99"/>
      <c r="C42" s="100"/>
      <c r="D42" s="101"/>
      <c r="E42" s="100"/>
      <c r="F42" s="100"/>
      <c r="G42" s="102"/>
      <c r="H42" s="103"/>
      <c r="I42" s="99"/>
    </row>
    <row r="43" spans="1:9" ht="15" customHeight="1">
      <c r="A43" s="99" t="str">
        <f>'[1]Uptodate'!$A$36</f>
        <v>N.B.C.T.I.</v>
      </c>
      <c r="B43" s="99"/>
      <c r="C43" s="100">
        <f>'[1]Uptodate'!$E$36</f>
        <v>0</v>
      </c>
      <c r="D43" s="101">
        <f>'[1]Uptodate'!$G$36</f>
        <v>0</v>
      </c>
      <c r="E43" s="100"/>
      <c r="F43" s="105">
        <f>'[1]Uptodate'!$K$36</f>
        <v>22773.1</v>
      </c>
      <c r="G43" s="107">
        <f>'[1]Uptodate'!$M$36</f>
        <v>71.44512604783715</v>
      </c>
      <c r="H43" s="103"/>
      <c r="I43" s="99"/>
    </row>
    <row r="44" spans="1:9" ht="15" customHeight="1">
      <c r="A44" s="99" t="str">
        <f>'[1]Uptodate'!$A$37</f>
        <v>TOTAL:</v>
      </c>
      <c r="B44" s="99"/>
      <c r="C44" s="105">
        <f>'[1]Uptodate'!$E$37</f>
        <v>0</v>
      </c>
      <c r="D44" s="106">
        <f>'[1]Uptodate'!$G$37</f>
        <v>0</v>
      </c>
      <c r="E44" s="100"/>
      <c r="F44" s="105">
        <f>'[1]Uptodate'!$K$37</f>
        <v>22773.1</v>
      </c>
      <c r="G44" s="107">
        <f>'[1]Uptodate'!$M$37</f>
        <v>71.44512604783715</v>
      </c>
      <c r="H44" s="103"/>
      <c r="I44" s="99"/>
    </row>
    <row r="45" spans="1:9" ht="15" customHeight="1">
      <c r="A45" s="99" t="str">
        <f>'[1]Uptodate'!$A$38</f>
        <v>GRAND TOTAL:</v>
      </c>
      <c r="B45" s="99"/>
      <c r="C45" s="105">
        <f>'[1]Uptodate'!$E$38</f>
        <v>235963.50000000003</v>
      </c>
      <c r="D45" s="106">
        <f>'[1]Uptodate'!$G$38</f>
        <v>168.8441186878479</v>
      </c>
      <c r="E45" s="100"/>
      <c r="F45" s="105">
        <f>'[1]Uptodate'!$K$38</f>
        <v>3819775.3000000003</v>
      </c>
      <c r="G45" s="107">
        <f>'[1]Uptodate'!$M$38</f>
        <v>202.48070987316973</v>
      </c>
      <c r="H45" s="103"/>
      <c r="I45" s="99"/>
    </row>
    <row r="46" spans="1:9" ht="15" customHeight="1">
      <c r="A46" s="99"/>
      <c r="B46" s="99"/>
      <c r="C46" s="100">
        <f>(C40+C44)-C45</f>
        <v>0</v>
      </c>
      <c r="D46" s="101"/>
      <c r="E46" s="100"/>
      <c r="F46" s="100">
        <f>(F40+F44)-F45</f>
        <v>0</v>
      </c>
      <c r="G46" s="107"/>
      <c r="H46" s="103"/>
      <c r="I46" s="99"/>
    </row>
    <row r="47" spans="1:9" ht="15" customHeight="1">
      <c r="A47" s="99"/>
      <c r="B47" s="99"/>
      <c r="C47" s="105" t="str">
        <f>'[1]Upto for printing'!$C$4:$D$4</f>
        <v>Sale No. 26</v>
      </c>
      <c r="D47" s="101"/>
      <c r="E47" s="100"/>
      <c r="F47" s="100"/>
      <c r="G47" s="108" t="str">
        <f>'[1]Upto for printing'!$E$4:$E$4</f>
        <v>Upto Sale No. 26</v>
      </c>
      <c r="H47" s="103"/>
      <c r="I47" s="99"/>
    </row>
    <row r="48" spans="1:9" ht="15" customHeight="1">
      <c r="A48" s="34" t="str">
        <f>'[1]Uptodate'!$A$41</f>
        <v>Buyers Purchase Analysis</v>
      </c>
      <c r="B48" s="109" t="s">
        <v>35</v>
      </c>
      <c r="C48" s="110" t="s">
        <v>7</v>
      </c>
      <c r="D48" s="111" t="s">
        <v>95</v>
      </c>
      <c r="E48" s="100"/>
      <c r="F48" s="109" t="s">
        <v>35</v>
      </c>
      <c r="G48" s="110" t="s">
        <v>7</v>
      </c>
      <c r="H48" s="112" t="s">
        <v>95</v>
      </c>
      <c r="I48" s="33" t="s">
        <v>15</v>
      </c>
    </row>
    <row r="49" spans="1:9" ht="15" customHeight="1">
      <c r="A49" s="32" t="str">
        <f>'[1]Uptodate'!$A$42</f>
        <v>EXPORT:</v>
      </c>
      <c r="B49" s="113">
        <f>'[1]Uptodate'!$D$42</f>
        <v>0</v>
      </c>
      <c r="C49" s="59">
        <f>'[1]Uptodate'!$E$42</f>
        <v>0</v>
      </c>
      <c r="D49" s="114">
        <f>'[1]Uptodate'!$G$42</f>
        <v>0</v>
      </c>
      <c r="E49" s="59"/>
      <c r="F49" s="113">
        <f>'[1]Uptodate'!$I$42</f>
        <v>20</v>
      </c>
      <c r="G49" s="59">
        <f>'[1]Uptodate'!$J$42</f>
        <v>1097</v>
      </c>
      <c r="H49" s="114">
        <f>'[1]Uptodate'!$L$42</f>
        <v>178.5</v>
      </c>
      <c r="I49" s="115">
        <f>'[1]Uptodate'!$H$42</f>
        <v>0.0002871896679367501</v>
      </c>
    </row>
    <row r="50" spans="1:9" ht="15" customHeight="1">
      <c r="A50" s="32" t="str">
        <f>'[1]Uptodate'!$A$43</f>
        <v>INTERNAL :</v>
      </c>
      <c r="B50" s="116">
        <f>'[1]Uptodate'!$D$43</f>
        <v>4300</v>
      </c>
      <c r="C50" s="117">
        <f>'[1]Uptodate'!$E$43</f>
        <v>235963.5</v>
      </c>
      <c r="D50" s="124">
        <f>'[1]Uptodate'!$G$43</f>
        <v>168.84411868784792</v>
      </c>
      <c r="E50" s="116"/>
      <c r="F50" s="116">
        <f>'[1]Uptodate'!$I$43</f>
        <v>69619</v>
      </c>
      <c r="G50" s="117">
        <f>'[1]Uptodate'!$J$43</f>
        <v>3818678.3000000003</v>
      </c>
      <c r="H50" s="124">
        <f>'[1]Uptodate'!$L$43</f>
        <v>202.487598863722</v>
      </c>
      <c r="I50" s="125">
        <f>'[1]Uptodate'!$H$43</f>
        <v>0.9997128103320633</v>
      </c>
    </row>
    <row r="51" spans="1:9" ht="15" customHeight="1">
      <c r="A51" s="32" t="str">
        <f>'[1]Uptodate'!$A$44</f>
        <v>TOTAL :</v>
      </c>
      <c r="B51" s="116">
        <f>'[1]Uptodate'!$D$44</f>
        <v>4300</v>
      </c>
      <c r="C51" s="117">
        <f>'[1]Uptodate'!$E$44</f>
        <v>235963.5</v>
      </c>
      <c r="D51" s="124">
        <f>'[1]Uptodate'!$G$44</f>
        <v>168.84411868784792</v>
      </c>
      <c r="E51" s="116"/>
      <c r="F51" s="116">
        <f>'[1]Uptodate'!$I$44</f>
        <v>69639</v>
      </c>
      <c r="G51" s="117">
        <f>'[1]Uptodate'!$J$44</f>
        <v>3819775.3000000003</v>
      </c>
      <c r="H51" s="124">
        <f>'[1]Uptodate'!$L$44</f>
        <v>202.48070987316973</v>
      </c>
      <c r="I51" s="125">
        <f>'[1]Uptodate'!$H$44</f>
        <v>1</v>
      </c>
    </row>
    <row r="52" spans="1:9" ht="15" customHeight="1">
      <c r="A52" s="32"/>
      <c r="B52" s="32"/>
      <c r="C52" s="32"/>
      <c r="D52" s="32" t="s">
        <v>132</v>
      </c>
      <c r="E52" s="32"/>
      <c r="F52" s="32"/>
      <c r="G52" s="32"/>
      <c r="H52" s="32"/>
      <c r="I52" s="32"/>
    </row>
    <row r="53" spans="1:9" ht="15" customHeight="1">
      <c r="A53" s="43"/>
      <c r="B53" s="37"/>
      <c r="C53" s="40"/>
      <c r="D53" s="39"/>
      <c r="E53" s="38"/>
      <c r="F53" s="38"/>
      <c r="G53" s="44"/>
      <c r="H53" s="37"/>
      <c r="I53" s="37"/>
    </row>
    <row r="54" spans="1:9" ht="15" customHeight="1">
      <c r="A54" s="42"/>
      <c r="B54" s="45"/>
      <c r="C54" s="46"/>
      <c r="D54" s="47"/>
      <c r="E54" s="38"/>
      <c r="F54" s="45"/>
      <c r="G54" s="46"/>
      <c r="H54" s="48"/>
      <c r="I54" s="37"/>
    </row>
    <row r="55" spans="1:9" ht="15" customHeight="1">
      <c r="A55" s="37"/>
      <c r="B55" s="49"/>
      <c r="C55" s="38"/>
      <c r="D55" s="39"/>
      <c r="E55" s="50"/>
      <c r="F55" s="50"/>
      <c r="G55" s="51"/>
      <c r="H55" s="52"/>
      <c r="I55" s="53"/>
    </row>
    <row r="56" spans="1:9" ht="15" customHeight="1">
      <c r="A56" s="37"/>
      <c r="B56" s="54"/>
      <c r="C56" s="40"/>
      <c r="D56" s="41"/>
      <c r="E56" s="50"/>
      <c r="F56" s="55"/>
      <c r="G56" s="56"/>
      <c r="H56" s="57"/>
      <c r="I56" s="58"/>
    </row>
    <row r="57" spans="1:9" ht="15" customHeight="1">
      <c r="A57" s="37"/>
      <c r="B57" s="54"/>
      <c r="C57" s="40"/>
      <c r="D57" s="41"/>
      <c r="E57" s="50"/>
      <c r="F57" s="55"/>
      <c r="G57" s="56"/>
      <c r="H57" s="57"/>
      <c r="I57" s="58"/>
    </row>
    <row r="58" spans="1:9" ht="15" customHeight="1">
      <c r="A58" s="32"/>
      <c r="B58" s="32"/>
      <c r="C58" s="59"/>
      <c r="D58" s="39"/>
      <c r="E58" s="59"/>
      <c r="F58" s="60"/>
      <c r="G58" s="32"/>
      <c r="H58" s="32"/>
      <c r="I58" s="32"/>
    </row>
    <row r="59" spans="1:9" ht="15" customHeight="1">
      <c r="A59" s="61"/>
      <c r="B59" s="62"/>
      <c r="C59" s="62"/>
      <c r="D59" s="36"/>
      <c r="E59" s="51"/>
      <c r="F59" s="62"/>
      <c r="G59" s="62"/>
      <c r="H59" s="36"/>
      <c r="I59" s="32"/>
    </row>
    <row r="60" spans="1:9" ht="15" customHeight="1">
      <c r="A60" s="83"/>
      <c r="B60" s="84"/>
      <c r="C60" s="84"/>
      <c r="D60" s="35"/>
      <c r="E60" s="84"/>
      <c r="F60" s="85"/>
      <c r="G60" s="85"/>
      <c r="H60" s="45"/>
      <c r="I60" s="32"/>
    </row>
    <row r="61" spans="1:9" ht="15" customHeight="1">
      <c r="A61" s="86"/>
      <c r="B61" s="87"/>
      <c r="C61" s="87"/>
      <c r="D61" s="36"/>
      <c r="E61" s="50"/>
      <c r="F61" s="50"/>
      <c r="G61" s="88"/>
      <c r="H61" s="52"/>
      <c r="I61" s="32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 customHeight="1">
      <c r="A1" s="1" t="s">
        <v>90</v>
      </c>
      <c r="B1" s="2"/>
      <c r="C1" s="2"/>
      <c r="D1" s="2"/>
      <c r="E1" s="2"/>
      <c r="F1" s="2"/>
    </row>
    <row r="2" spans="1:6" ht="16.5" customHeight="1">
      <c r="A2" s="3" t="s">
        <v>139</v>
      </c>
      <c r="B2" s="2"/>
      <c r="C2" s="2"/>
      <c r="D2" s="2"/>
      <c r="E2" s="2"/>
      <c r="F2" s="2"/>
    </row>
    <row r="3" spans="1:6" ht="16.5" customHeight="1">
      <c r="A3" s="3"/>
      <c r="B3" s="2"/>
      <c r="C3" s="2"/>
      <c r="D3" s="2"/>
      <c r="E3" s="2"/>
      <c r="F3" s="2"/>
    </row>
    <row r="4" spans="1:6" ht="16.5" customHeight="1">
      <c r="A4" s="131" t="s">
        <v>0</v>
      </c>
      <c r="B4" s="131"/>
      <c r="C4" s="2"/>
      <c r="D4" s="2"/>
      <c r="E4" s="2"/>
      <c r="F4" s="2"/>
    </row>
    <row r="5" spans="1:6" ht="16.5" customHeight="1">
      <c r="A5" s="131" t="s">
        <v>1</v>
      </c>
      <c r="B5" s="131"/>
      <c r="C5" s="131"/>
      <c r="D5" s="5"/>
      <c r="E5" s="2"/>
      <c r="F5" s="2"/>
    </row>
    <row r="6" spans="1:6" ht="16.5" customHeight="1">
      <c r="A6" s="131" t="s">
        <v>2</v>
      </c>
      <c r="B6" s="131"/>
      <c r="C6" s="131"/>
      <c r="D6" s="6"/>
      <c r="E6" s="7"/>
      <c r="F6" s="2"/>
    </row>
    <row r="7" spans="1:6" ht="16.5" customHeight="1">
      <c r="A7" s="7" t="s">
        <v>3</v>
      </c>
      <c r="B7" s="2"/>
      <c r="C7" s="2"/>
      <c r="D7" s="2"/>
      <c r="E7" s="2"/>
      <c r="F7" s="2"/>
    </row>
    <row r="8" spans="1:6" ht="16.5" customHeight="1">
      <c r="A8" s="4"/>
      <c r="B8" s="2"/>
      <c r="C8" s="8" t="s">
        <v>140</v>
      </c>
      <c r="D8" s="4"/>
      <c r="E8" s="4"/>
      <c r="F8" s="4"/>
    </row>
    <row r="9" spans="1:6" ht="16.5" customHeight="1">
      <c r="A9" s="2" t="s">
        <v>4</v>
      </c>
      <c r="B9" s="2"/>
      <c r="C9" s="2"/>
      <c r="D9" s="2"/>
      <c r="E9" s="2"/>
      <c r="F9" s="2"/>
    </row>
    <row r="10" spans="1:6" ht="16.5" customHeight="1">
      <c r="A10" s="4" t="s">
        <v>5</v>
      </c>
      <c r="B10" s="4"/>
      <c r="C10" s="4"/>
      <c r="D10" s="4"/>
      <c r="E10" s="4"/>
      <c r="F10" s="4"/>
    </row>
    <row r="11" spans="1:6" ht="16.5" customHeight="1">
      <c r="A11" s="7" t="s">
        <v>91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6.5" customHeight="1">
      <c r="A12" s="2" t="s">
        <v>10</v>
      </c>
      <c r="B12" s="10" t="s">
        <v>11</v>
      </c>
      <c r="C12" s="11">
        <v>3851</v>
      </c>
      <c r="D12" s="12">
        <v>211338</v>
      </c>
      <c r="E12" s="13">
        <v>35440429</v>
      </c>
      <c r="F12" s="14">
        <f>E12/D12</f>
        <v>167.69548779679943</v>
      </c>
    </row>
    <row r="13" spans="1:6" ht="16.5" customHeight="1">
      <c r="A13" s="2" t="s">
        <v>12</v>
      </c>
      <c r="B13" s="10" t="s">
        <v>11</v>
      </c>
      <c r="C13" s="15">
        <v>449</v>
      </c>
      <c r="D13" s="16">
        <v>24625.5</v>
      </c>
      <c r="E13" s="17">
        <v>4400620.2</v>
      </c>
      <c r="F13" s="14">
        <f>E13/D13</f>
        <v>178.7017603703478</v>
      </c>
    </row>
    <row r="14" spans="1:6" ht="16.5" customHeight="1">
      <c r="A14" s="2" t="s">
        <v>13</v>
      </c>
      <c r="B14" s="10"/>
      <c r="C14" s="79">
        <f>C12+C13</f>
        <v>4300</v>
      </c>
      <c r="D14" s="18">
        <f>D12+D13</f>
        <v>235963.5</v>
      </c>
      <c r="E14" s="19">
        <f>E12+E13</f>
        <v>39841049.2</v>
      </c>
      <c r="F14" s="20">
        <f>E14/D14</f>
        <v>168.84411868784792</v>
      </c>
    </row>
    <row r="15" spans="1:6" ht="16.5" customHeight="1">
      <c r="A15" s="2"/>
      <c r="B15" s="10"/>
      <c r="C15" s="21"/>
      <c r="D15" s="21"/>
      <c r="E15" s="21"/>
      <c r="F15" s="23"/>
    </row>
    <row r="16" spans="1:6" ht="16.5" customHeight="1">
      <c r="A16" s="7" t="s">
        <v>14</v>
      </c>
      <c r="B16" s="2"/>
      <c r="C16" s="9" t="s">
        <v>6</v>
      </c>
      <c r="D16" s="9" t="s">
        <v>7</v>
      </c>
      <c r="E16" s="24" t="s">
        <v>9</v>
      </c>
      <c r="F16" s="24" t="s">
        <v>15</v>
      </c>
    </row>
    <row r="17" spans="1:6" ht="16.5" customHeight="1">
      <c r="A17" s="5" t="s">
        <v>16</v>
      </c>
      <c r="B17" s="2"/>
      <c r="C17" s="25">
        <f>'[1]Uptodate'!$D$42</f>
        <v>0</v>
      </c>
      <c r="D17" s="26">
        <f>'[1]Uptodate'!$E$42</f>
        <v>0</v>
      </c>
      <c r="E17" s="126">
        <f>'[1]Uptodate'!$G42</f>
        <v>0</v>
      </c>
      <c r="F17" s="129">
        <f>'[1]Uptodate'!$C$42</f>
        <v>0</v>
      </c>
    </row>
    <row r="18" spans="1:6" ht="16.5" customHeight="1">
      <c r="A18" s="5" t="s">
        <v>17</v>
      </c>
      <c r="B18" s="2"/>
      <c r="C18" s="89">
        <f>'[1]Uptodate'!$D$43</f>
        <v>4300</v>
      </c>
      <c r="D18" s="90">
        <f>'[1]Uptodate'!$E$43</f>
        <v>235963.5</v>
      </c>
      <c r="E18" s="127">
        <f>'[1]Uptodate'!$G43</f>
        <v>168.84411868784792</v>
      </c>
      <c r="F18" s="128">
        <f>'[1]Uptodate'!$C$43</f>
        <v>1</v>
      </c>
    </row>
    <row r="19" spans="1:6" ht="16.5" customHeight="1">
      <c r="A19" s="5" t="s">
        <v>18</v>
      </c>
      <c r="B19" s="2"/>
      <c r="C19" s="89">
        <f>'[1]Uptodate'!$D$44</f>
        <v>4300</v>
      </c>
      <c r="D19" s="90">
        <f>'[1]Uptodate'!$E$44</f>
        <v>235963.5</v>
      </c>
      <c r="E19" s="127">
        <f>'[1]Uptodate'!$G$44</f>
        <v>168.84411868784792</v>
      </c>
      <c r="F19" s="128">
        <f>'[1]Uptodate'!$C$44</f>
        <v>1</v>
      </c>
    </row>
    <row r="20" spans="1:6" ht="16.5" customHeight="1">
      <c r="A20" s="2" t="s">
        <v>19</v>
      </c>
      <c r="B20" s="2"/>
      <c r="C20" s="2"/>
      <c r="D20" s="2"/>
      <c r="E20" s="2"/>
      <c r="F20" s="28"/>
    </row>
    <row r="21" spans="1:6" ht="16.5" customHeight="1">
      <c r="A21" s="2"/>
      <c r="B21" s="2"/>
      <c r="C21" s="2"/>
      <c r="D21" s="2"/>
      <c r="E21" s="2" t="s">
        <v>20</v>
      </c>
      <c r="F21" s="2"/>
    </row>
    <row r="22" spans="1:6" ht="16.5" customHeight="1">
      <c r="A22" s="2" t="s">
        <v>21</v>
      </c>
      <c r="B22" s="2"/>
      <c r="C22" s="2"/>
      <c r="D22" s="2" t="s">
        <v>22</v>
      </c>
      <c r="E22" s="2"/>
      <c r="F22" s="2"/>
    </row>
    <row r="23" spans="1:6" ht="16.5" customHeight="1">
      <c r="A23" s="2" t="s">
        <v>23</v>
      </c>
      <c r="B23" s="2"/>
      <c r="C23" s="2"/>
      <c r="D23" s="2"/>
      <c r="E23" s="2"/>
      <c r="F23" s="2"/>
    </row>
    <row r="24" spans="1:6" ht="16.5" customHeight="1">
      <c r="A24" s="2" t="s">
        <v>24</v>
      </c>
      <c r="B24" s="2"/>
      <c r="C24" s="2"/>
      <c r="D24" s="2"/>
      <c r="E24" s="2"/>
      <c r="F24" s="2"/>
    </row>
    <row r="25" spans="1:6" ht="16.5" customHeight="1">
      <c r="A25" s="2" t="s">
        <v>25</v>
      </c>
      <c r="B25" s="2"/>
      <c r="C25" s="2"/>
      <c r="D25" s="2"/>
      <c r="E25" s="2"/>
      <c r="F25" s="2"/>
    </row>
    <row r="26" spans="1:6" ht="16.5" customHeight="1">
      <c r="A26" s="2" t="s">
        <v>26</v>
      </c>
      <c r="B26" s="2"/>
      <c r="C26" s="2"/>
      <c r="D26" s="2"/>
      <c r="E26" s="2"/>
      <c r="F26" s="2"/>
    </row>
    <row r="27" spans="1:6" ht="16.5" customHeight="1">
      <c r="A27" s="2" t="s">
        <v>27</v>
      </c>
      <c r="B27" s="2"/>
      <c r="C27" s="2"/>
      <c r="D27" s="2"/>
      <c r="E27" s="2"/>
      <c r="F27" s="2"/>
    </row>
    <row r="28" spans="1:6" ht="16.5" customHeight="1">
      <c r="A28" s="2" t="s">
        <v>28</v>
      </c>
      <c r="B28" s="2"/>
      <c r="C28" s="2"/>
      <c r="D28" s="2"/>
      <c r="E28" s="2"/>
      <c r="F28" s="2"/>
    </row>
    <row r="29" spans="1:6" ht="16.5" customHeight="1">
      <c r="A29" s="2" t="s">
        <v>29</v>
      </c>
      <c r="B29" s="2"/>
      <c r="C29" s="2"/>
      <c r="D29" s="2"/>
      <c r="E29" s="2"/>
      <c r="F29" s="2"/>
    </row>
    <row r="30" spans="1:6" ht="16.5" customHeight="1">
      <c r="A30" s="2" t="s">
        <v>30</v>
      </c>
      <c r="B30" s="2"/>
      <c r="C30" s="2"/>
      <c r="D30" s="2"/>
      <c r="E30" s="2"/>
      <c r="F30" s="2"/>
    </row>
    <row r="31" spans="1:6" ht="16.5" customHeight="1">
      <c r="A31" s="2" t="s">
        <v>31</v>
      </c>
      <c r="B31" s="2"/>
      <c r="C31" s="2"/>
      <c r="D31" s="2"/>
      <c r="E31" s="2"/>
      <c r="F31" s="2"/>
    </row>
    <row r="32" spans="1:6" ht="16.5" customHeight="1">
      <c r="A32" s="2"/>
      <c r="B32" s="2"/>
      <c r="C32" s="2"/>
      <c r="D32" s="2"/>
      <c r="E32" s="2"/>
      <c r="F32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28.421875" style="0" customWidth="1"/>
    <col min="2" max="2" width="8.00390625" style="31" customWidth="1"/>
    <col min="3" max="3" width="10.8515625" style="30" customWidth="1"/>
    <col min="4" max="4" width="6.7109375" style="31" customWidth="1"/>
    <col min="5" max="5" width="9.28125" style="30" customWidth="1"/>
    <col min="6" max="6" width="9.57421875" style="31" bestFit="1" customWidth="1"/>
    <col min="7" max="7" width="10.421875" style="30" customWidth="1"/>
    <col min="8" max="8" width="8.28125" style="29" customWidth="1"/>
    <col min="9" max="9" width="0.9921875" style="0" customWidth="1"/>
    <col min="10" max="10" width="8.7109375" style="31" customWidth="1"/>
    <col min="11" max="11" width="11.8515625" style="30" customWidth="1"/>
    <col min="12" max="12" width="8.57421875" style="29" customWidth="1"/>
    <col min="13" max="13" width="1.421875" style="0" customWidth="1"/>
  </cols>
  <sheetData>
    <row r="1" spans="1:12" ht="16.5" customHeight="1">
      <c r="A1" s="5" t="s">
        <v>141</v>
      </c>
      <c r="B1" s="5"/>
      <c r="C1" s="22"/>
      <c r="D1" s="63"/>
      <c r="E1" s="22"/>
      <c r="F1" s="63"/>
      <c r="G1" s="22"/>
      <c r="H1" s="64"/>
      <c r="I1" s="5"/>
      <c r="J1" s="63"/>
      <c r="K1" s="22"/>
      <c r="L1" s="64"/>
    </row>
    <row r="2" spans="1:12" ht="16.5" customHeight="1">
      <c r="A2" s="65" t="s">
        <v>142</v>
      </c>
      <c r="B2" s="5"/>
      <c r="C2" s="22"/>
      <c r="D2" s="63"/>
      <c r="E2" s="22"/>
      <c r="F2" s="63"/>
      <c r="G2" s="22"/>
      <c r="H2" s="64"/>
      <c r="I2" s="5"/>
      <c r="J2" s="63"/>
      <c r="K2" s="22"/>
      <c r="L2" s="64"/>
    </row>
    <row r="3" spans="1:12" ht="16.5" customHeight="1">
      <c r="A3" s="5" t="s">
        <v>36</v>
      </c>
      <c r="B3" s="5"/>
      <c r="C3" s="22"/>
      <c r="D3" s="63"/>
      <c r="E3" s="22"/>
      <c r="F3" s="63"/>
      <c r="G3" s="22"/>
      <c r="H3" s="64"/>
      <c r="I3" s="5"/>
      <c r="J3" s="63"/>
      <c r="K3" s="22"/>
      <c r="L3" s="64"/>
    </row>
    <row r="4" spans="1:12" ht="16.5" customHeight="1">
      <c r="A4" s="5" t="s">
        <v>0</v>
      </c>
      <c r="B4" s="5"/>
      <c r="C4" s="22"/>
      <c r="D4" s="63"/>
      <c r="E4" s="22"/>
      <c r="F4" s="63"/>
      <c r="G4" s="22"/>
      <c r="H4" s="64"/>
      <c r="I4" s="5"/>
      <c r="J4" s="63"/>
      <c r="K4" s="22"/>
      <c r="L4" s="64"/>
    </row>
    <row r="5" spans="1:12" ht="16.5" customHeight="1">
      <c r="A5" s="5" t="s">
        <v>1</v>
      </c>
      <c r="B5" s="5"/>
      <c r="C5" s="22"/>
      <c r="D5" s="63"/>
      <c r="E5" s="22"/>
      <c r="F5" s="63"/>
      <c r="G5" s="22"/>
      <c r="H5" s="64"/>
      <c r="I5" s="5"/>
      <c r="J5" s="63"/>
      <c r="K5" s="22"/>
      <c r="L5" s="64"/>
    </row>
    <row r="6" spans="1:12" ht="16.5" customHeight="1">
      <c r="A6" s="5" t="s">
        <v>37</v>
      </c>
      <c r="B6" s="5"/>
      <c r="C6" s="22"/>
      <c r="D6" s="63"/>
      <c r="E6" s="22"/>
      <c r="F6" s="63"/>
      <c r="G6" s="22"/>
      <c r="H6" s="64"/>
      <c r="I6" s="5"/>
      <c r="J6" s="63"/>
      <c r="K6" s="22"/>
      <c r="L6" s="64"/>
    </row>
    <row r="7" spans="1:12" ht="16.5" customHeight="1">
      <c r="A7" s="66" t="s">
        <v>38</v>
      </c>
      <c r="B7" s="5"/>
      <c r="C7" s="22"/>
      <c r="D7" s="63"/>
      <c r="E7" s="22"/>
      <c r="F7" s="63"/>
      <c r="G7" s="22"/>
      <c r="H7" s="64"/>
      <c r="I7" s="5"/>
      <c r="J7" s="63"/>
      <c r="K7" s="22"/>
      <c r="L7" s="64"/>
    </row>
    <row r="8" spans="1:12" ht="16.5" customHeight="1">
      <c r="A8" s="66"/>
      <c r="B8" s="5"/>
      <c r="C8" s="22"/>
      <c r="D8" s="63"/>
      <c r="E8" s="67" t="s">
        <v>39</v>
      </c>
      <c r="F8" s="63"/>
      <c r="G8" s="22"/>
      <c r="H8" s="64"/>
      <c r="I8" s="5"/>
      <c r="J8" s="63"/>
      <c r="K8" s="22"/>
      <c r="L8" s="64"/>
    </row>
    <row r="9" spans="1:12" ht="16.5" customHeight="1">
      <c r="A9" s="68" t="s">
        <v>143</v>
      </c>
      <c r="B9" s="24"/>
      <c r="C9" s="69"/>
      <c r="D9" s="70"/>
      <c r="E9" s="69"/>
      <c r="F9" s="70"/>
      <c r="G9" s="69"/>
      <c r="H9" s="71"/>
      <c r="I9" s="24"/>
      <c r="J9" s="70"/>
      <c r="K9" s="69"/>
      <c r="L9" s="71"/>
    </row>
    <row r="10" spans="1:12" ht="16.5" customHeight="1">
      <c r="A10" s="68"/>
      <c r="B10" s="24"/>
      <c r="C10" s="69" t="s">
        <v>144</v>
      </c>
      <c r="D10" s="70"/>
      <c r="E10" s="69"/>
      <c r="F10" s="70"/>
      <c r="G10" s="69"/>
      <c r="H10" s="71"/>
      <c r="I10" s="24"/>
      <c r="J10" s="70"/>
      <c r="K10" s="69" t="s">
        <v>145</v>
      </c>
      <c r="L10" s="71"/>
    </row>
    <row r="11" spans="1:12" ht="16.5" customHeight="1">
      <c r="A11" s="68" t="s">
        <v>40</v>
      </c>
      <c r="B11" s="24"/>
      <c r="C11" s="69" t="s">
        <v>41</v>
      </c>
      <c r="D11" s="70"/>
      <c r="E11" s="69" t="s">
        <v>42</v>
      </c>
      <c r="F11" s="70"/>
      <c r="G11" s="69" t="s">
        <v>43</v>
      </c>
      <c r="H11" s="71"/>
      <c r="I11" s="24"/>
      <c r="J11" s="63"/>
      <c r="K11" s="69"/>
      <c r="L11" s="71"/>
    </row>
    <row r="12" spans="1:12" ht="16.5" customHeight="1">
      <c r="A12" s="66" t="s">
        <v>44</v>
      </c>
      <c r="B12" s="24" t="s">
        <v>35</v>
      </c>
      <c r="C12" s="69" t="s">
        <v>45</v>
      </c>
      <c r="D12" s="70" t="s">
        <v>35</v>
      </c>
      <c r="E12" s="69" t="s">
        <v>45</v>
      </c>
      <c r="F12" s="70" t="s">
        <v>35</v>
      </c>
      <c r="G12" s="69" t="s">
        <v>45</v>
      </c>
      <c r="H12" s="64" t="s">
        <v>46</v>
      </c>
      <c r="I12" s="5"/>
      <c r="J12" s="63" t="s">
        <v>35</v>
      </c>
      <c r="K12" s="22" t="s">
        <v>45</v>
      </c>
      <c r="L12" s="64" t="s">
        <v>46</v>
      </c>
    </row>
    <row r="13" spans="1:12" ht="16.5" customHeight="1">
      <c r="A13" s="5" t="s">
        <v>47</v>
      </c>
      <c r="B13" s="72"/>
      <c r="C13" s="27"/>
      <c r="D13" s="70"/>
      <c r="E13" s="69"/>
      <c r="F13" s="70">
        <v>0</v>
      </c>
      <c r="G13" s="69">
        <v>0</v>
      </c>
      <c r="H13" s="71"/>
      <c r="I13" s="24" t="e">
        <v>#REF!</v>
      </c>
      <c r="J13" s="70">
        <v>20</v>
      </c>
      <c r="K13" s="69">
        <v>1097</v>
      </c>
      <c r="L13" s="71">
        <v>178.5</v>
      </c>
    </row>
    <row r="14" spans="1:12" ht="16.5" customHeight="1">
      <c r="A14" s="5" t="s">
        <v>13</v>
      </c>
      <c r="B14" s="73">
        <v>0</v>
      </c>
      <c r="C14" s="67">
        <v>0</v>
      </c>
      <c r="D14" s="74">
        <v>0</v>
      </c>
      <c r="E14" s="67">
        <v>0</v>
      </c>
      <c r="F14" s="63">
        <v>0</v>
      </c>
      <c r="G14" s="22">
        <v>0</v>
      </c>
      <c r="H14" s="64">
        <v>0</v>
      </c>
      <c r="I14" s="75"/>
      <c r="J14" s="63">
        <v>20</v>
      </c>
      <c r="K14" s="22">
        <v>1097</v>
      </c>
      <c r="L14" s="64">
        <v>178.5</v>
      </c>
    </row>
    <row r="15" spans="1:12" ht="16.5" customHeight="1">
      <c r="A15" s="66" t="s">
        <v>48</v>
      </c>
      <c r="B15" s="76" t="s">
        <v>35</v>
      </c>
      <c r="C15" s="77" t="s">
        <v>45</v>
      </c>
      <c r="D15" s="78" t="s">
        <v>35</v>
      </c>
      <c r="E15" s="77" t="s">
        <v>45</v>
      </c>
      <c r="F15" s="79" t="s">
        <v>35</v>
      </c>
      <c r="G15" s="18" t="s">
        <v>45</v>
      </c>
      <c r="H15" s="80" t="s">
        <v>46</v>
      </c>
      <c r="I15" s="75"/>
      <c r="J15" s="78" t="s">
        <v>35</v>
      </c>
      <c r="K15" s="77" t="s">
        <v>45</v>
      </c>
      <c r="L15" s="80" t="s">
        <v>46</v>
      </c>
    </row>
    <row r="16" spans="1:12" ht="16.5" customHeight="1">
      <c r="A16" s="5" t="s">
        <v>49</v>
      </c>
      <c r="B16" s="118">
        <v>305</v>
      </c>
      <c r="C16" s="67">
        <v>16737.5</v>
      </c>
      <c r="D16" s="74">
        <v>10</v>
      </c>
      <c r="E16" s="67">
        <v>549.2</v>
      </c>
      <c r="F16" s="63">
        <v>315</v>
      </c>
      <c r="G16" s="22">
        <v>17286.7</v>
      </c>
      <c r="H16" s="64">
        <v>190.4506296748367</v>
      </c>
      <c r="I16" s="75"/>
      <c r="J16" s="74">
        <v>12765</v>
      </c>
      <c r="K16" s="67">
        <v>700507.7999999999</v>
      </c>
      <c r="L16" s="81">
        <v>211.28292033436318</v>
      </c>
    </row>
    <row r="17" spans="1:12" ht="16.5" customHeight="1">
      <c r="A17" s="5" t="s">
        <v>96</v>
      </c>
      <c r="B17" s="118">
        <v>30</v>
      </c>
      <c r="C17" s="26">
        <v>1645.5</v>
      </c>
      <c r="D17" s="74">
        <v>10</v>
      </c>
      <c r="E17" s="67">
        <v>549</v>
      </c>
      <c r="F17" s="74">
        <v>40</v>
      </c>
      <c r="G17" s="67">
        <v>2194.5</v>
      </c>
      <c r="H17" s="81">
        <v>117.75279106858054</v>
      </c>
      <c r="I17" s="73"/>
      <c r="J17" s="74">
        <v>984</v>
      </c>
      <c r="K17" s="67">
        <v>53924.399999999994</v>
      </c>
      <c r="L17" s="81">
        <v>222.9706906335537</v>
      </c>
    </row>
    <row r="18" spans="1:12" ht="16.5" customHeight="1">
      <c r="A18" s="5" t="s">
        <v>123</v>
      </c>
      <c r="B18" s="82">
        <v>25</v>
      </c>
      <c r="C18" s="26">
        <v>1375</v>
      </c>
      <c r="D18" s="63"/>
      <c r="E18" s="22"/>
      <c r="F18" s="63">
        <v>25</v>
      </c>
      <c r="G18" s="22">
        <v>1375</v>
      </c>
      <c r="H18" s="64">
        <v>202</v>
      </c>
      <c r="I18" s="64"/>
      <c r="J18" s="63">
        <v>183</v>
      </c>
      <c r="K18" s="22">
        <v>10045.5</v>
      </c>
      <c r="L18" s="64">
        <v>234.31397142999353</v>
      </c>
    </row>
    <row r="19" spans="1:12" ht="16.5" customHeight="1">
      <c r="A19" s="5" t="s">
        <v>118</v>
      </c>
      <c r="B19" s="82">
        <v>50</v>
      </c>
      <c r="C19" s="26">
        <v>2742.5</v>
      </c>
      <c r="D19" s="25"/>
      <c r="E19" s="22"/>
      <c r="F19" s="63">
        <v>50</v>
      </c>
      <c r="G19" s="22">
        <v>2742.5</v>
      </c>
      <c r="H19" s="64">
        <v>181.8</v>
      </c>
      <c r="I19" s="64"/>
      <c r="J19" s="63">
        <v>200</v>
      </c>
      <c r="K19" s="22">
        <v>10964</v>
      </c>
      <c r="L19" s="64">
        <v>192.68018059102516</v>
      </c>
    </row>
    <row r="20" spans="1:12" ht="16.5" customHeight="1">
      <c r="A20" s="5" t="s">
        <v>121</v>
      </c>
      <c r="B20" s="82">
        <v>40</v>
      </c>
      <c r="C20" s="26">
        <v>2192.5</v>
      </c>
      <c r="D20" s="25">
        <v>20</v>
      </c>
      <c r="E20" s="22">
        <v>1098.4</v>
      </c>
      <c r="F20" s="63">
        <v>60</v>
      </c>
      <c r="G20" s="22">
        <v>3290.9</v>
      </c>
      <c r="H20" s="64">
        <v>147.68838311708043</v>
      </c>
      <c r="I20" s="64"/>
      <c r="J20" s="63">
        <v>915</v>
      </c>
      <c r="K20" s="22">
        <v>50154.7</v>
      </c>
      <c r="L20" s="64">
        <v>192.07712003062522</v>
      </c>
    </row>
    <row r="21" spans="1:12" ht="16.5" customHeight="1">
      <c r="A21" s="5" t="s">
        <v>50</v>
      </c>
      <c r="B21" s="82">
        <v>110</v>
      </c>
      <c r="C21" s="26">
        <v>6035</v>
      </c>
      <c r="D21" s="63"/>
      <c r="E21" s="22"/>
      <c r="F21" s="63">
        <v>110</v>
      </c>
      <c r="G21" s="22">
        <v>6035</v>
      </c>
      <c r="H21" s="64">
        <v>157.6069594034797</v>
      </c>
      <c r="I21" s="64"/>
      <c r="J21" s="63">
        <v>1361</v>
      </c>
      <c r="K21" s="22">
        <v>74668.5</v>
      </c>
      <c r="L21" s="64">
        <v>240.89707681284614</v>
      </c>
    </row>
    <row r="22" spans="1:12" ht="16.5" customHeight="1">
      <c r="A22" s="5" t="s">
        <v>146</v>
      </c>
      <c r="B22" s="82"/>
      <c r="C22" s="26"/>
      <c r="D22" s="25">
        <v>5</v>
      </c>
      <c r="E22" s="22">
        <v>249.2</v>
      </c>
      <c r="F22" s="63">
        <v>5</v>
      </c>
      <c r="G22" s="22">
        <v>249.2</v>
      </c>
      <c r="H22" s="64">
        <v>172</v>
      </c>
      <c r="I22" s="64"/>
      <c r="J22" s="63">
        <v>5</v>
      </c>
      <c r="K22" s="22">
        <v>249.2</v>
      </c>
      <c r="L22" s="64">
        <v>172</v>
      </c>
    </row>
    <row r="23" spans="1:12" ht="16.5" customHeight="1">
      <c r="A23" s="5" t="s">
        <v>58</v>
      </c>
      <c r="B23" s="82">
        <v>80</v>
      </c>
      <c r="C23" s="26">
        <v>4391</v>
      </c>
      <c r="D23" s="63"/>
      <c r="E23" s="22"/>
      <c r="F23" s="63">
        <v>80</v>
      </c>
      <c r="G23" s="22">
        <v>4391</v>
      </c>
      <c r="H23" s="64">
        <v>157.23821452971987</v>
      </c>
      <c r="I23" s="64"/>
      <c r="J23" s="63">
        <v>677</v>
      </c>
      <c r="K23" s="22">
        <v>37148</v>
      </c>
      <c r="L23" s="64">
        <v>209.17136952191237</v>
      </c>
    </row>
    <row r="24" spans="1:12" ht="16.5" customHeight="1">
      <c r="A24" s="5" t="s">
        <v>97</v>
      </c>
      <c r="B24" s="82">
        <v>100</v>
      </c>
      <c r="C24" s="26">
        <v>5488</v>
      </c>
      <c r="D24" s="63"/>
      <c r="E24" s="22"/>
      <c r="F24" s="63">
        <v>100</v>
      </c>
      <c r="G24" s="22">
        <v>5488</v>
      </c>
      <c r="H24" s="64">
        <v>146.89978134110788</v>
      </c>
      <c r="I24" s="64"/>
      <c r="J24" s="63">
        <v>157</v>
      </c>
      <c r="K24" s="22">
        <v>8617</v>
      </c>
      <c r="L24" s="64">
        <v>187.7539073923639</v>
      </c>
    </row>
    <row r="25" spans="1:12" ht="16.5" customHeight="1">
      <c r="A25" s="5" t="s">
        <v>147</v>
      </c>
      <c r="B25" s="82">
        <v>10</v>
      </c>
      <c r="C25" s="26">
        <v>548.5</v>
      </c>
      <c r="D25" s="63">
        <v>40</v>
      </c>
      <c r="E25" s="22">
        <v>2195.1</v>
      </c>
      <c r="F25" s="63">
        <v>50</v>
      </c>
      <c r="G25" s="22">
        <v>2743.6</v>
      </c>
      <c r="H25" s="64">
        <v>180.38241726199155</v>
      </c>
      <c r="I25" s="64"/>
      <c r="J25" s="63">
        <v>50</v>
      </c>
      <c r="K25" s="22">
        <v>2743.6</v>
      </c>
      <c r="L25" s="64">
        <v>180.38241726199155</v>
      </c>
    </row>
    <row r="26" spans="1:12" ht="16.5" customHeight="1">
      <c r="A26" s="5" t="s">
        <v>110</v>
      </c>
      <c r="B26" s="82">
        <v>130</v>
      </c>
      <c r="C26" s="26">
        <v>7138</v>
      </c>
      <c r="D26" s="63">
        <v>52</v>
      </c>
      <c r="E26" s="22">
        <v>2854.4</v>
      </c>
      <c r="F26" s="63">
        <v>182</v>
      </c>
      <c r="G26" s="22">
        <v>9992.4</v>
      </c>
      <c r="H26" s="64">
        <v>154.27471878627756</v>
      </c>
      <c r="I26" s="64"/>
      <c r="J26" s="63">
        <v>1867</v>
      </c>
      <c r="K26" s="22">
        <v>102444</v>
      </c>
      <c r="L26" s="64">
        <v>197.07990980438095</v>
      </c>
    </row>
    <row r="27" spans="1:12" ht="16.5" customHeight="1">
      <c r="A27" s="5" t="s">
        <v>98</v>
      </c>
      <c r="B27" s="82">
        <v>20</v>
      </c>
      <c r="C27" s="26">
        <v>1098.5</v>
      </c>
      <c r="D27" s="63"/>
      <c r="E27" s="22"/>
      <c r="F27" s="63">
        <v>20</v>
      </c>
      <c r="G27" s="22">
        <v>1098.5</v>
      </c>
      <c r="H27" s="64">
        <v>313.52935821574874</v>
      </c>
      <c r="I27" s="64"/>
      <c r="J27" s="63">
        <v>124</v>
      </c>
      <c r="K27" s="22">
        <v>6806.5</v>
      </c>
      <c r="L27" s="64">
        <v>305.1632483655329</v>
      </c>
    </row>
    <row r="28" spans="1:12" ht="16.5" customHeight="1">
      <c r="A28" s="5" t="s">
        <v>128</v>
      </c>
      <c r="B28" s="82">
        <v>25</v>
      </c>
      <c r="C28" s="26">
        <v>1372</v>
      </c>
      <c r="D28" s="63"/>
      <c r="E28" s="22"/>
      <c r="F28" s="63">
        <v>25</v>
      </c>
      <c r="G28" s="22">
        <v>1372</v>
      </c>
      <c r="H28" s="64">
        <v>145.37244897959184</v>
      </c>
      <c r="I28" s="64"/>
      <c r="J28" s="63">
        <v>35</v>
      </c>
      <c r="K28" s="22">
        <v>1921.2</v>
      </c>
      <c r="L28" s="64">
        <v>157.84395169685612</v>
      </c>
    </row>
    <row r="29" spans="1:12" ht="16.5" customHeight="1">
      <c r="A29" s="5" t="s">
        <v>148</v>
      </c>
      <c r="B29" s="82">
        <v>20</v>
      </c>
      <c r="C29" s="26">
        <v>1097</v>
      </c>
      <c r="D29" s="63"/>
      <c r="E29" s="22"/>
      <c r="F29" s="63">
        <v>20</v>
      </c>
      <c r="G29" s="22">
        <v>1097</v>
      </c>
      <c r="H29" s="64">
        <v>127.5</v>
      </c>
      <c r="I29" s="64"/>
      <c r="J29" s="63">
        <v>20</v>
      </c>
      <c r="K29" s="22">
        <v>1097</v>
      </c>
      <c r="L29" s="64">
        <v>127.5</v>
      </c>
    </row>
    <row r="30" spans="1:12" ht="16.5" customHeight="1">
      <c r="A30" s="5" t="s">
        <v>60</v>
      </c>
      <c r="B30" s="82">
        <v>100</v>
      </c>
      <c r="C30" s="26">
        <v>5488</v>
      </c>
      <c r="D30" s="63"/>
      <c r="E30" s="22"/>
      <c r="F30" s="63">
        <v>100</v>
      </c>
      <c r="G30" s="22">
        <v>5488</v>
      </c>
      <c r="H30" s="64">
        <v>133.31623542274053</v>
      </c>
      <c r="I30" s="64"/>
      <c r="J30" s="63">
        <v>576</v>
      </c>
      <c r="K30" s="22">
        <v>31567.2</v>
      </c>
      <c r="L30" s="64">
        <v>211.424367698117</v>
      </c>
    </row>
    <row r="31" spans="1:12" ht="16.5" customHeight="1">
      <c r="A31" s="5" t="s">
        <v>61</v>
      </c>
      <c r="B31" s="82">
        <v>120</v>
      </c>
      <c r="C31" s="26">
        <v>6583.5</v>
      </c>
      <c r="D31" s="63"/>
      <c r="E31" s="22"/>
      <c r="F31" s="63">
        <v>120</v>
      </c>
      <c r="G31" s="22">
        <v>6583.5</v>
      </c>
      <c r="H31" s="64">
        <v>121.67995746943116</v>
      </c>
      <c r="I31" s="64"/>
      <c r="J31" s="63">
        <v>1586</v>
      </c>
      <c r="K31" s="22">
        <v>86932.9</v>
      </c>
      <c r="L31" s="64">
        <v>195.39241149208183</v>
      </c>
    </row>
    <row r="32" spans="1:12" ht="16.5" customHeight="1">
      <c r="A32" s="5" t="s">
        <v>77</v>
      </c>
      <c r="B32" s="82">
        <v>10</v>
      </c>
      <c r="C32" s="26">
        <v>550</v>
      </c>
      <c r="D32" s="63"/>
      <c r="E32" s="22"/>
      <c r="F32" s="63">
        <v>10</v>
      </c>
      <c r="G32" s="22">
        <v>550</v>
      </c>
      <c r="H32" s="64">
        <v>340</v>
      </c>
      <c r="I32" s="64"/>
      <c r="J32" s="63">
        <v>168</v>
      </c>
      <c r="K32" s="22">
        <v>9219.5</v>
      </c>
      <c r="L32" s="64">
        <v>267.02717717880574</v>
      </c>
    </row>
    <row r="33" spans="1:12" ht="16.5" customHeight="1">
      <c r="A33" s="5" t="s">
        <v>102</v>
      </c>
      <c r="B33" s="82"/>
      <c r="C33" s="26"/>
      <c r="D33" s="63">
        <v>30</v>
      </c>
      <c r="E33" s="22">
        <v>1646.8</v>
      </c>
      <c r="F33" s="63">
        <v>30</v>
      </c>
      <c r="G33" s="22">
        <v>1646.8</v>
      </c>
      <c r="H33" s="64">
        <v>136.00777264998786</v>
      </c>
      <c r="I33" s="64"/>
      <c r="J33" s="63">
        <v>72</v>
      </c>
      <c r="K33" s="22">
        <v>3947</v>
      </c>
      <c r="L33" s="64">
        <v>166.0233595135546</v>
      </c>
    </row>
    <row r="34" spans="1:12" ht="16.5" customHeight="1">
      <c r="A34" s="5" t="s">
        <v>111</v>
      </c>
      <c r="B34" s="82">
        <v>10</v>
      </c>
      <c r="C34" s="26">
        <v>549.5</v>
      </c>
      <c r="D34" s="63"/>
      <c r="E34" s="22"/>
      <c r="F34" s="63">
        <v>10</v>
      </c>
      <c r="G34" s="22">
        <v>549.5</v>
      </c>
      <c r="H34" s="64">
        <v>337</v>
      </c>
      <c r="I34" s="64"/>
      <c r="J34" s="63">
        <v>30</v>
      </c>
      <c r="K34" s="22">
        <v>1648</v>
      </c>
      <c r="L34" s="64">
        <v>291.8601820388349</v>
      </c>
    </row>
    <row r="35" spans="1:12" ht="16.5" customHeight="1">
      <c r="A35" s="5" t="s">
        <v>51</v>
      </c>
      <c r="B35" s="82">
        <v>185</v>
      </c>
      <c r="C35" s="26">
        <v>10161.5</v>
      </c>
      <c r="D35" s="63">
        <v>55</v>
      </c>
      <c r="E35" s="22">
        <v>3020.5</v>
      </c>
      <c r="F35" s="63">
        <v>240</v>
      </c>
      <c r="G35" s="22">
        <v>13182</v>
      </c>
      <c r="H35" s="64">
        <v>155.88098922773477</v>
      </c>
      <c r="I35" s="64"/>
      <c r="J35" s="63">
        <v>3091</v>
      </c>
      <c r="K35" s="22">
        <v>169604.9</v>
      </c>
      <c r="L35" s="64">
        <v>200.4572820714496</v>
      </c>
    </row>
    <row r="36" spans="1:12" ht="16.5" customHeight="1">
      <c r="A36" s="5" t="s">
        <v>47</v>
      </c>
      <c r="B36" s="82">
        <v>660</v>
      </c>
      <c r="C36" s="26">
        <v>36250.5</v>
      </c>
      <c r="D36" s="63">
        <v>10</v>
      </c>
      <c r="E36" s="22">
        <v>549.2</v>
      </c>
      <c r="F36" s="63">
        <v>670</v>
      </c>
      <c r="G36" s="22">
        <v>36799.7</v>
      </c>
      <c r="H36" s="64">
        <v>183.54917023780087</v>
      </c>
      <c r="I36" s="64"/>
      <c r="J36" s="63">
        <v>13951</v>
      </c>
      <c r="K36" s="22">
        <v>765696.4000000001</v>
      </c>
      <c r="L36" s="64">
        <v>190.76430284901426</v>
      </c>
    </row>
    <row r="37" spans="1:12" ht="16.5" customHeight="1">
      <c r="A37" s="5" t="s">
        <v>103</v>
      </c>
      <c r="B37" s="82">
        <v>30</v>
      </c>
      <c r="C37" s="26">
        <v>1645.5</v>
      </c>
      <c r="D37" s="63"/>
      <c r="E37" s="22"/>
      <c r="F37" s="63">
        <v>30</v>
      </c>
      <c r="G37" s="22">
        <v>1645.5</v>
      </c>
      <c r="H37" s="64">
        <v>154.66666666666666</v>
      </c>
      <c r="I37" s="64"/>
      <c r="J37" s="63">
        <v>677</v>
      </c>
      <c r="K37" s="22">
        <v>37008.6</v>
      </c>
      <c r="L37" s="64">
        <v>164.75152478072667</v>
      </c>
    </row>
    <row r="38" spans="1:12" ht="16.5" customHeight="1">
      <c r="A38" s="5" t="s">
        <v>92</v>
      </c>
      <c r="B38" s="82"/>
      <c r="C38" s="26"/>
      <c r="D38" s="63">
        <v>17</v>
      </c>
      <c r="E38" s="22">
        <v>931</v>
      </c>
      <c r="F38" s="63">
        <v>17</v>
      </c>
      <c r="G38" s="22">
        <v>931</v>
      </c>
      <c r="H38" s="64">
        <v>163.95381310418904</v>
      </c>
      <c r="I38" s="64"/>
      <c r="J38" s="63">
        <v>171</v>
      </c>
      <c r="K38" s="22">
        <v>9357</v>
      </c>
      <c r="L38" s="64">
        <v>219.95417206369564</v>
      </c>
    </row>
    <row r="39" spans="1:12" ht="16.5" customHeight="1">
      <c r="A39" s="5" t="s">
        <v>86</v>
      </c>
      <c r="B39" s="82">
        <v>55</v>
      </c>
      <c r="C39" s="26">
        <v>3014.5</v>
      </c>
      <c r="D39" s="63">
        <v>24</v>
      </c>
      <c r="E39" s="22">
        <v>1317.9</v>
      </c>
      <c r="F39" s="63">
        <v>79</v>
      </c>
      <c r="G39" s="22">
        <v>4332.4</v>
      </c>
      <c r="H39" s="64">
        <v>174.4027559782107</v>
      </c>
      <c r="I39" s="64"/>
      <c r="J39" s="63">
        <v>1457</v>
      </c>
      <c r="K39" s="22">
        <v>79900</v>
      </c>
      <c r="L39" s="64">
        <v>198.80433613266584</v>
      </c>
    </row>
    <row r="40" spans="1:12" ht="16.5" customHeight="1">
      <c r="A40" s="5" t="s">
        <v>62</v>
      </c>
      <c r="B40" s="82">
        <v>20</v>
      </c>
      <c r="C40" s="26">
        <v>1097</v>
      </c>
      <c r="D40" s="63">
        <v>10</v>
      </c>
      <c r="E40" s="22">
        <v>549.2</v>
      </c>
      <c r="F40" s="63">
        <v>30</v>
      </c>
      <c r="G40" s="22">
        <v>1646.2</v>
      </c>
      <c r="H40" s="64">
        <v>178.70465314056614</v>
      </c>
      <c r="I40" s="64"/>
      <c r="J40" s="63">
        <v>539</v>
      </c>
      <c r="K40" s="22">
        <v>29577.900000000005</v>
      </c>
      <c r="L40" s="64">
        <v>242.28207371043914</v>
      </c>
    </row>
    <row r="41" spans="1:12" ht="16.5" customHeight="1">
      <c r="A41" s="5" t="s">
        <v>129</v>
      </c>
      <c r="B41" s="82">
        <v>80</v>
      </c>
      <c r="C41" s="26">
        <v>4391</v>
      </c>
      <c r="D41" s="63"/>
      <c r="E41" s="22"/>
      <c r="F41" s="63">
        <v>80</v>
      </c>
      <c r="G41" s="22">
        <v>4391</v>
      </c>
      <c r="H41" s="64">
        <v>136.6495103621043</v>
      </c>
      <c r="I41" s="64"/>
      <c r="J41" s="63">
        <v>592</v>
      </c>
      <c r="K41" s="22">
        <v>32491.600000000002</v>
      </c>
      <c r="L41" s="64">
        <v>222.76957428997034</v>
      </c>
    </row>
    <row r="42" spans="1:12" ht="16.5" customHeight="1">
      <c r="A42" s="5" t="s">
        <v>52</v>
      </c>
      <c r="B42" s="82">
        <v>120</v>
      </c>
      <c r="C42" s="26">
        <v>6586.5</v>
      </c>
      <c r="D42" s="63">
        <v>10</v>
      </c>
      <c r="E42" s="22">
        <v>548.4</v>
      </c>
      <c r="F42" s="63">
        <v>130</v>
      </c>
      <c r="G42" s="22">
        <v>7134.9</v>
      </c>
      <c r="H42" s="64">
        <v>152.145243801595</v>
      </c>
      <c r="I42" s="64"/>
      <c r="J42" s="63">
        <v>3837</v>
      </c>
      <c r="K42" s="22">
        <v>210517.30000000002</v>
      </c>
      <c r="L42" s="64">
        <v>192.54999112186977</v>
      </c>
    </row>
    <row r="43" spans="1:12" ht="16.5" customHeight="1">
      <c r="A43" s="5" t="s">
        <v>82</v>
      </c>
      <c r="B43" s="82">
        <v>10</v>
      </c>
      <c r="C43" s="26">
        <v>550</v>
      </c>
      <c r="D43" s="63">
        <v>13</v>
      </c>
      <c r="E43" s="22">
        <v>713.7</v>
      </c>
      <c r="F43" s="63">
        <v>23</v>
      </c>
      <c r="G43" s="22">
        <v>1263.7</v>
      </c>
      <c r="H43" s="64">
        <v>266.45675397641844</v>
      </c>
      <c r="I43" s="64"/>
      <c r="J43" s="63">
        <v>623</v>
      </c>
      <c r="K43" s="22">
        <v>34079.1</v>
      </c>
      <c r="L43" s="64">
        <v>164.26121605324084</v>
      </c>
    </row>
    <row r="44" spans="1:12" ht="16.5" customHeight="1">
      <c r="A44" s="5" t="s">
        <v>73</v>
      </c>
      <c r="B44" s="82">
        <v>30</v>
      </c>
      <c r="C44" s="26">
        <v>1645.5</v>
      </c>
      <c r="D44" s="63"/>
      <c r="E44" s="22"/>
      <c r="F44" s="63">
        <v>30</v>
      </c>
      <c r="G44" s="22">
        <v>1645.5</v>
      </c>
      <c r="H44" s="64">
        <v>149.33333333333334</v>
      </c>
      <c r="I44" s="64"/>
      <c r="J44" s="63">
        <v>346</v>
      </c>
      <c r="K44" s="22">
        <v>18981.4</v>
      </c>
      <c r="L44" s="64">
        <v>190.09427439493396</v>
      </c>
    </row>
    <row r="45" spans="1:12" ht="16.5" customHeight="1">
      <c r="A45" s="5" t="s">
        <v>149</v>
      </c>
      <c r="B45" s="82">
        <v>15</v>
      </c>
      <c r="C45" s="26">
        <v>825</v>
      </c>
      <c r="D45" s="63"/>
      <c r="E45" s="22"/>
      <c r="F45" s="63">
        <v>15</v>
      </c>
      <c r="G45" s="22">
        <v>825</v>
      </c>
      <c r="H45" s="64">
        <v>275</v>
      </c>
      <c r="I45" s="64"/>
      <c r="J45" s="63">
        <v>15</v>
      </c>
      <c r="K45" s="22">
        <v>825</v>
      </c>
      <c r="L45" s="64">
        <v>275</v>
      </c>
    </row>
    <row r="46" spans="1:12" ht="16.5" customHeight="1">
      <c r="A46" s="5" t="s">
        <v>53</v>
      </c>
      <c r="B46" s="82">
        <v>210</v>
      </c>
      <c r="C46" s="26">
        <v>11504.5</v>
      </c>
      <c r="D46" s="63"/>
      <c r="E46" s="22"/>
      <c r="F46" s="63">
        <v>210</v>
      </c>
      <c r="G46" s="22">
        <v>11504.5</v>
      </c>
      <c r="H46" s="64">
        <v>151.76231040027815</v>
      </c>
      <c r="I46" s="64"/>
      <c r="J46" s="63">
        <v>1014</v>
      </c>
      <c r="K46" s="22">
        <v>55619.5</v>
      </c>
      <c r="L46" s="64">
        <v>257.99939050153273</v>
      </c>
    </row>
    <row r="47" spans="1:12" ht="16.5" customHeight="1">
      <c r="A47" s="5" t="s">
        <v>131</v>
      </c>
      <c r="B47" s="82">
        <v>10</v>
      </c>
      <c r="C47" s="26">
        <v>550</v>
      </c>
      <c r="D47" s="63"/>
      <c r="E47" s="22"/>
      <c r="F47" s="63">
        <v>10</v>
      </c>
      <c r="G47" s="22">
        <v>550</v>
      </c>
      <c r="H47" s="64">
        <v>329</v>
      </c>
      <c r="I47" s="64"/>
      <c r="J47" s="63">
        <v>41</v>
      </c>
      <c r="K47" s="22">
        <v>2250.5</v>
      </c>
      <c r="L47" s="64">
        <v>300.9242390579871</v>
      </c>
    </row>
    <row r="48" spans="1:12" ht="16.5" customHeight="1">
      <c r="A48" s="5" t="s">
        <v>104</v>
      </c>
      <c r="B48" s="82">
        <v>70</v>
      </c>
      <c r="C48" s="26">
        <v>3839.5</v>
      </c>
      <c r="D48" s="63">
        <v>15</v>
      </c>
      <c r="E48" s="22">
        <v>823.7</v>
      </c>
      <c r="F48" s="63">
        <v>85</v>
      </c>
      <c r="G48" s="22">
        <v>4663.2</v>
      </c>
      <c r="H48" s="64">
        <v>159.35452050094355</v>
      </c>
      <c r="I48" s="64"/>
      <c r="J48" s="63">
        <v>500</v>
      </c>
      <c r="K48" s="22">
        <v>27436</v>
      </c>
      <c r="L48" s="64">
        <v>199.34072383000435</v>
      </c>
    </row>
    <row r="49" spans="1:12" ht="16.5" customHeight="1">
      <c r="A49" s="5" t="s">
        <v>83</v>
      </c>
      <c r="B49" s="82">
        <v>60</v>
      </c>
      <c r="C49" s="26">
        <v>3286.5</v>
      </c>
      <c r="D49" s="63">
        <v>10</v>
      </c>
      <c r="E49" s="22">
        <v>549.2</v>
      </c>
      <c r="F49" s="63">
        <v>70</v>
      </c>
      <c r="G49" s="22">
        <v>3835.7</v>
      </c>
      <c r="H49" s="64">
        <v>151.92595875589853</v>
      </c>
      <c r="I49" s="64"/>
      <c r="J49" s="63">
        <v>491</v>
      </c>
      <c r="K49" s="22">
        <v>26917.200000000004</v>
      </c>
      <c r="L49" s="64">
        <v>187.97167699463535</v>
      </c>
    </row>
    <row r="50" spans="1:12" ht="16.5" customHeight="1">
      <c r="A50" s="5" t="s">
        <v>74</v>
      </c>
      <c r="B50" s="82">
        <v>51</v>
      </c>
      <c r="C50" s="26">
        <v>2798</v>
      </c>
      <c r="D50" s="63"/>
      <c r="E50" s="22"/>
      <c r="F50" s="63">
        <v>51</v>
      </c>
      <c r="G50" s="22">
        <v>2798</v>
      </c>
      <c r="H50" s="64">
        <v>203.53573981415298</v>
      </c>
      <c r="I50" s="64"/>
      <c r="J50" s="63">
        <v>934</v>
      </c>
      <c r="K50" s="22">
        <v>51055</v>
      </c>
      <c r="L50" s="64">
        <v>171.95554304181763</v>
      </c>
    </row>
    <row r="51" spans="1:12" ht="16.5" customHeight="1">
      <c r="A51" s="5" t="s">
        <v>137</v>
      </c>
      <c r="B51" s="82">
        <v>40</v>
      </c>
      <c r="C51" s="26">
        <v>2195.5</v>
      </c>
      <c r="D51" s="63"/>
      <c r="E51" s="22"/>
      <c r="F51" s="63">
        <v>40</v>
      </c>
      <c r="G51" s="22">
        <v>2195.5</v>
      </c>
      <c r="H51" s="64">
        <v>168.7542700979276</v>
      </c>
      <c r="I51" s="64"/>
      <c r="J51" s="63">
        <v>60</v>
      </c>
      <c r="K51" s="22">
        <v>3294</v>
      </c>
      <c r="L51" s="64">
        <v>171.5050091074681</v>
      </c>
    </row>
    <row r="52" spans="1:12" ht="16.5" customHeight="1">
      <c r="A52" s="5" t="s">
        <v>55</v>
      </c>
      <c r="B52" s="82">
        <v>290</v>
      </c>
      <c r="C52" s="26">
        <v>15906.5</v>
      </c>
      <c r="D52" s="25">
        <v>9</v>
      </c>
      <c r="E52" s="22">
        <v>494.5</v>
      </c>
      <c r="F52" s="63">
        <v>299</v>
      </c>
      <c r="G52" s="22">
        <v>16401</v>
      </c>
      <c r="H52" s="64">
        <v>183.72111456618498</v>
      </c>
      <c r="I52" s="64"/>
      <c r="J52" s="63">
        <v>3278</v>
      </c>
      <c r="K52" s="22">
        <v>179579.30000000002</v>
      </c>
      <c r="L52" s="64">
        <v>210.60864776730946</v>
      </c>
    </row>
    <row r="53" spans="1:12" ht="16.5" customHeight="1">
      <c r="A53" s="5" t="s">
        <v>65</v>
      </c>
      <c r="B53" s="82">
        <v>35</v>
      </c>
      <c r="C53" s="26">
        <v>1917.5</v>
      </c>
      <c r="D53" s="25"/>
      <c r="E53" s="22"/>
      <c r="F53" s="63">
        <v>35</v>
      </c>
      <c r="G53" s="22">
        <v>1917.5</v>
      </c>
      <c r="H53" s="64">
        <v>143.56114732724902</v>
      </c>
      <c r="I53" s="64"/>
      <c r="J53" s="63">
        <v>145</v>
      </c>
      <c r="K53" s="22">
        <v>7948</v>
      </c>
      <c r="L53" s="64">
        <v>200.54158782083545</v>
      </c>
    </row>
    <row r="54" spans="1:12" ht="16.5" customHeight="1">
      <c r="A54" s="5" t="s">
        <v>66</v>
      </c>
      <c r="B54" s="82"/>
      <c r="C54" s="26"/>
      <c r="D54" s="25">
        <v>25</v>
      </c>
      <c r="E54" s="22">
        <v>1373.2</v>
      </c>
      <c r="F54" s="63">
        <v>25</v>
      </c>
      <c r="G54" s="22">
        <v>1373.2</v>
      </c>
      <c r="H54" s="64">
        <v>149.39586367608504</v>
      </c>
      <c r="I54" s="64"/>
      <c r="J54" s="63">
        <v>1053</v>
      </c>
      <c r="K54" s="22">
        <v>57742.49999999999</v>
      </c>
      <c r="L54" s="64">
        <v>177.66007197471535</v>
      </c>
    </row>
    <row r="55" spans="1:12" ht="16.5" customHeight="1">
      <c r="A55" s="5" t="s">
        <v>75</v>
      </c>
      <c r="B55" s="82">
        <v>10</v>
      </c>
      <c r="C55" s="26">
        <v>548.5</v>
      </c>
      <c r="D55" s="63"/>
      <c r="E55" s="22"/>
      <c r="F55" s="63">
        <v>10</v>
      </c>
      <c r="G55" s="22">
        <v>548.5</v>
      </c>
      <c r="H55" s="64">
        <v>170</v>
      </c>
      <c r="I55" s="64"/>
      <c r="J55" s="63">
        <v>715</v>
      </c>
      <c r="K55" s="22">
        <v>39173.5</v>
      </c>
      <c r="L55" s="64">
        <v>197.67729613131328</v>
      </c>
    </row>
    <row r="56" spans="1:12" ht="16.5" customHeight="1">
      <c r="A56" s="5" t="s">
        <v>67</v>
      </c>
      <c r="B56" s="82"/>
      <c r="C56" s="26"/>
      <c r="D56" s="63">
        <v>84</v>
      </c>
      <c r="E56" s="22">
        <v>4612.9</v>
      </c>
      <c r="F56" s="63">
        <v>84</v>
      </c>
      <c r="G56" s="22">
        <v>4612.9</v>
      </c>
      <c r="H56" s="64">
        <v>256.7441739469748</v>
      </c>
      <c r="I56" s="64"/>
      <c r="J56" s="63">
        <v>751</v>
      </c>
      <c r="K56" s="22">
        <v>41215.799999999996</v>
      </c>
      <c r="L56" s="64">
        <v>229.58649013242496</v>
      </c>
    </row>
    <row r="57" spans="1:12" ht="16.5" customHeight="1">
      <c r="A57" s="5" t="s">
        <v>150</v>
      </c>
      <c r="B57" s="82">
        <v>20</v>
      </c>
      <c r="C57" s="26">
        <v>1097</v>
      </c>
      <c r="D57" s="25"/>
      <c r="E57" s="22"/>
      <c r="F57" s="63">
        <v>20</v>
      </c>
      <c r="G57" s="22">
        <v>1097</v>
      </c>
      <c r="H57" s="64">
        <v>156.5</v>
      </c>
      <c r="I57" s="64"/>
      <c r="J57" s="63">
        <v>20</v>
      </c>
      <c r="K57" s="22">
        <v>1097</v>
      </c>
      <c r="L57" s="64">
        <v>156.5</v>
      </c>
    </row>
    <row r="58" spans="1:12" ht="16.5" customHeight="1">
      <c r="A58" s="5" t="s">
        <v>124</v>
      </c>
      <c r="B58" s="82">
        <v>110</v>
      </c>
      <c r="C58" s="26">
        <v>6035</v>
      </c>
      <c r="D58" s="25"/>
      <c r="E58" s="22"/>
      <c r="F58" s="63">
        <v>110</v>
      </c>
      <c r="G58" s="22">
        <v>6035</v>
      </c>
      <c r="H58" s="64">
        <v>160.83438276719139</v>
      </c>
      <c r="I58" s="64"/>
      <c r="J58" s="63">
        <v>380</v>
      </c>
      <c r="K58" s="22">
        <v>20850.5</v>
      </c>
      <c r="L58" s="64">
        <v>181.92775041365914</v>
      </c>
    </row>
    <row r="59" spans="1:12" ht="16.5" customHeight="1">
      <c r="A59" s="5" t="s">
        <v>79</v>
      </c>
      <c r="B59" s="82">
        <v>10</v>
      </c>
      <c r="C59" s="26">
        <v>548.5</v>
      </c>
      <c r="D59" s="63"/>
      <c r="E59" s="22"/>
      <c r="F59" s="63">
        <v>10</v>
      </c>
      <c r="G59" s="22">
        <v>548.5</v>
      </c>
      <c r="H59" s="64">
        <v>138</v>
      </c>
      <c r="I59" s="64"/>
      <c r="J59" s="63">
        <v>240</v>
      </c>
      <c r="K59" s="22">
        <v>13159.8</v>
      </c>
      <c r="L59" s="64">
        <v>230.29018427331724</v>
      </c>
    </row>
    <row r="60" spans="1:12" ht="16.5" customHeight="1">
      <c r="A60" s="5" t="s">
        <v>80</v>
      </c>
      <c r="B60" s="82">
        <v>260</v>
      </c>
      <c r="C60" s="26">
        <v>14268.5</v>
      </c>
      <c r="D60" s="63"/>
      <c r="E60" s="22"/>
      <c r="F60" s="63">
        <v>260</v>
      </c>
      <c r="G60" s="22">
        <v>14268.5</v>
      </c>
      <c r="H60" s="64">
        <v>133.46949574236956</v>
      </c>
      <c r="I60" s="64"/>
      <c r="J60" s="63">
        <v>810</v>
      </c>
      <c r="K60" s="22">
        <v>44424.3</v>
      </c>
      <c r="L60" s="64">
        <v>155.81224532519363</v>
      </c>
    </row>
    <row r="61" spans="1:12" ht="16.5" customHeight="1">
      <c r="A61" s="119" t="s">
        <v>57</v>
      </c>
      <c r="B61" s="120">
        <v>260</v>
      </c>
      <c r="C61" s="121">
        <v>14273</v>
      </c>
      <c r="D61" s="120"/>
      <c r="E61" s="121"/>
      <c r="F61" s="120">
        <v>260</v>
      </c>
      <c r="G61" s="121">
        <v>14273</v>
      </c>
      <c r="H61" s="122">
        <v>170.47102921600225</v>
      </c>
      <c r="I61" s="119"/>
      <c r="J61" s="120">
        <v>4870</v>
      </c>
      <c r="K61" s="121">
        <v>267177.5</v>
      </c>
      <c r="L61" s="122">
        <v>196.40030945719604</v>
      </c>
    </row>
    <row r="62" spans="1:12" ht="16.5" customHeight="1">
      <c r="A62" s="119" t="s">
        <v>105</v>
      </c>
      <c r="B62" s="120">
        <v>25</v>
      </c>
      <c r="C62" s="121">
        <v>1370.5</v>
      </c>
      <c r="D62" s="120"/>
      <c r="E62" s="121"/>
      <c r="F62" s="120">
        <v>25</v>
      </c>
      <c r="G62" s="121">
        <v>1370.5</v>
      </c>
      <c r="H62" s="122">
        <v>297.41225829989054</v>
      </c>
      <c r="I62" s="119"/>
      <c r="J62" s="120">
        <v>169</v>
      </c>
      <c r="K62" s="121">
        <v>9268</v>
      </c>
      <c r="L62" s="122">
        <v>282.1789010574019</v>
      </c>
    </row>
    <row r="63" spans="1:12" ht="16.5" customHeight="1">
      <c r="A63" s="119" t="s">
        <v>125</v>
      </c>
      <c r="B63" s="120"/>
      <c r="C63" s="121"/>
      <c r="D63" s="120"/>
      <c r="E63" s="121"/>
      <c r="F63" s="120">
        <v>0</v>
      </c>
      <c r="G63" s="121">
        <v>0</v>
      </c>
      <c r="H63" s="122"/>
      <c r="I63" s="119"/>
      <c r="J63" s="120">
        <v>60</v>
      </c>
      <c r="K63" s="121">
        <v>3291</v>
      </c>
      <c r="L63" s="122">
        <v>198.33</v>
      </c>
    </row>
    <row r="64" spans="1:12" ht="16.5" customHeight="1">
      <c r="A64" s="119" t="s">
        <v>117</v>
      </c>
      <c r="B64" s="120"/>
      <c r="C64" s="121"/>
      <c r="D64" s="120"/>
      <c r="E64" s="121"/>
      <c r="F64" s="120">
        <v>0</v>
      </c>
      <c r="G64" s="121">
        <v>0</v>
      </c>
      <c r="H64" s="122"/>
      <c r="I64" s="119"/>
      <c r="J64" s="120">
        <v>15</v>
      </c>
      <c r="K64" s="121">
        <v>798.4000000000001</v>
      </c>
      <c r="L64" s="122">
        <v>218.42134268537072</v>
      </c>
    </row>
    <row r="65" spans="1:12" ht="16.5" customHeight="1">
      <c r="A65" s="119" t="s">
        <v>88</v>
      </c>
      <c r="B65" s="120"/>
      <c r="C65" s="121"/>
      <c r="D65" s="120"/>
      <c r="E65" s="121"/>
      <c r="F65" s="120">
        <v>0</v>
      </c>
      <c r="G65" s="121">
        <v>0</v>
      </c>
      <c r="H65" s="122"/>
      <c r="I65" s="119"/>
      <c r="J65" s="120">
        <v>50</v>
      </c>
      <c r="K65" s="121">
        <v>2741</v>
      </c>
      <c r="L65" s="122">
        <v>214.2083181320686</v>
      </c>
    </row>
    <row r="66" spans="1:12" ht="16.5" customHeight="1">
      <c r="A66" s="119" t="s">
        <v>101</v>
      </c>
      <c r="B66" s="120"/>
      <c r="C66" s="121"/>
      <c r="D66" s="120"/>
      <c r="E66" s="121"/>
      <c r="F66" s="120">
        <v>0</v>
      </c>
      <c r="G66" s="121">
        <v>0</v>
      </c>
      <c r="H66" s="122"/>
      <c r="I66" s="119"/>
      <c r="J66" s="120">
        <v>20</v>
      </c>
      <c r="K66" s="121">
        <v>1097</v>
      </c>
      <c r="L66" s="122">
        <v>238.5</v>
      </c>
    </row>
    <row r="67" spans="1:12" ht="16.5" customHeight="1">
      <c r="A67" s="119" t="s">
        <v>106</v>
      </c>
      <c r="B67" s="120"/>
      <c r="C67" s="121"/>
      <c r="D67" s="120"/>
      <c r="E67" s="121"/>
      <c r="F67" s="120">
        <v>0</v>
      </c>
      <c r="G67" s="121">
        <v>0</v>
      </c>
      <c r="H67" s="122"/>
      <c r="I67" s="119"/>
      <c r="J67" s="120">
        <v>40</v>
      </c>
      <c r="K67" s="121">
        <v>2195.1</v>
      </c>
      <c r="L67" s="122">
        <v>214.82981823151567</v>
      </c>
    </row>
    <row r="68" spans="1:12" ht="16.5" customHeight="1">
      <c r="A68" s="119" t="s">
        <v>59</v>
      </c>
      <c r="B68" s="120"/>
      <c r="C68" s="121"/>
      <c r="D68" s="120"/>
      <c r="E68" s="121"/>
      <c r="F68" s="120">
        <v>0</v>
      </c>
      <c r="G68" s="121">
        <v>0</v>
      </c>
      <c r="H68" s="122"/>
      <c r="I68" s="119"/>
      <c r="J68" s="120">
        <v>185</v>
      </c>
      <c r="K68" s="121">
        <v>10127</v>
      </c>
      <c r="L68" s="122">
        <v>187.96796287153154</v>
      </c>
    </row>
    <row r="69" spans="1:12" ht="16.5" customHeight="1">
      <c r="A69" s="119" t="s">
        <v>107</v>
      </c>
      <c r="B69" s="120"/>
      <c r="C69" s="121"/>
      <c r="D69" s="120"/>
      <c r="E69" s="121"/>
      <c r="F69" s="120">
        <v>0</v>
      </c>
      <c r="G69" s="121">
        <v>0</v>
      </c>
      <c r="H69" s="122"/>
      <c r="I69" s="119"/>
      <c r="J69" s="120">
        <v>40</v>
      </c>
      <c r="K69" s="121">
        <v>2191</v>
      </c>
      <c r="L69" s="122">
        <v>240.66753765403922</v>
      </c>
    </row>
    <row r="70" spans="1:12" ht="16.5" customHeight="1">
      <c r="A70" s="119" t="s">
        <v>108</v>
      </c>
      <c r="B70" s="120"/>
      <c r="C70" s="121"/>
      <c r="D70" s="120"/>
      <c r="E70" s="121"/>
      <c r="F70" s="120">
        <v>0</v>
      </c>
      <c r="G70" s="121">
        <v>0</v>
      </c>
      <c r="H70" s="122"/>
      <c r="I70" s="119"/>
      <c r="J70" s="120">
        <v>20</v>
      </c>
      <c r="K70" s="121">
        <v>1095.5</v>
      </c>
      <c r="L70" s="122">
        <v>187.5</v>
      </c>
    </row>
    <row r="71" spans="1:12" ht="16.5" customHeight="1">
      <c r="A71" s="119" t="s">
        <v>85</v>
      </c>
      <c r="B71" s="120"/>
      <c r="C71" s="121"/>
      <c r="D71" s="120"/>
      <c r="E71" s="121"/>
      <c r="F71" s="120">
        <v>0</v>
      </c>
      <c r="G71" s="121">
        <v>0</v>
      </c>
      <c r="H71" s="122"/>
      <c r="I71" s="119"/>
      <c r="J71" s="120">
        <v>80</v>
      </c>
      <c r="K71" s="121">
        <v>4385</v>
      </c>
      <c r="L71" s="122">
        <v>231.93306727480046</v>
      </c>
    </row>
    <row r="72" spans="1:12" ht="16.5" customHeight="1">
      <c r="A72" t="s">
        <v>78</v>
      </c>
      <c r="F72" s="31">
        <v>0</v>
      </c>
      <c r="G72" s="30">
        <v>0</v>
      </c>
      <c r="J72" s="31">
        <v>104</v>
      </c>
      <c r="K72" s="30">
        <v>5703</v>
      </c>
      <c r="L72" s="29">
        <v>249.22371997194455</v>
      </c>
    </row>
    <row r="73" spans="1:12" ht="16.5" customHeight="1">
      <c r="A73" t="s">
        <v>72</v>
      </c>
      <c r="F73" s="31">
        <v>0</v>
      </c>
      <c r="G73" s="30">
        <v>0</v>
      </c>
      <c r="J73" s="31">
        <v>110</v>
      </c>
      <c r="K73" s="30">
        <v>6036.5</v>
      </c>
      <c r="L73" s="29">
        <v>208.9</v>
      </c>
    </row>
    <row r="74" spans="1:12" ht="16.5" customHeight="1">
      <c r="A74" t="s">
        <v>115</v>
      </c>
      <c r="F74" s="31">
        <v>0</v>
      </c>
      <c r="G74" s="30">
        <v>0</v>
      </c>
      <c r="J74" s="31">
        <v>381</v>
      </c>
      <c r="K74" s="30">
        <v>20857.3</v>
      </c>
      <c r="L74" s="29">
        <v>212.448845008702</v>
      </c>
    </row>
    <row r="75" spans="1:12" ht="16.5" customHeight="1">
      <c r="A75" t="s">
        <v>63</v>
      </c>
      <c r="F75" s="31">
        <v>0</v>
      </c>
      <c r="G75" s="30">
        <v>0</v>
      </c>
      <c r="J75" s="31">
        <v>137</v>
      </c>
      <c r="K75" s="30">
        <v>7515.5</v>
      </c>
      <c r="L75" s="29">
        <v>303.00467833144836</v>
      </c>
    </row>
    <row r="76" spans="1:12" ht="16.5" customHeight="1">
      <c r="A76" t="s">
        <v>99</v>
      </c>
      <c r="F76" s="31">
        <v>0</v>
      </c>
      <c r="G76" s="30">
        <v>0</v>
      </c>
      <c r="J76" s="31">
        <v>900</v>
      </c>
      <c r="K76" s="30">
        <v>49323.9</v>
      </c>
      <c r="L76" s="29">
        <v>185.20831621181617</v>
      </c>
    </row>
    <row r="77" spans="1:12" ht="16.5" customHeight="1">
      <c r="A77" t="s">
        <v>64</v>
      </c>
      <c r="F77" s="31">
        <v>0</v>
      </c>
      <c r="G77" s="30">
        <v>0</v>
      </c>
      <c r="J77" s="31">
        <v>235</v>
      </c>
      <c r="K77" s="30">
        <v>12897.5</v>
      </c>
      <c r="L77" s="29">
        <v>272.07769412676885</v>
      </c>
    </row>
    <row r="78" spans="1:12" ht="16.5" customHeight="1">
      <c r="A78" t="s">
        <v>134</v>
      </c>
      <c r="F78" s="31">
        <v>0</v>
      </c>
      <c r="G78" s="30">
        <v>0</v>
      </c>
      <c r="J78" s="31">
        <v>25</v>
      </c>
      <c r="K78" s="30">
        <v>1371.2</v>
      </c>
      <c r="L78" s="29">
        <v>145.55447782963827</v>
      </c>
    </row>
    <row r="79" spans="1:12" ht="16.5" customHeight="1">
      <c r="A79" t="s">
        <v>122</v>
      </c>
      <c r="F79" s="31">
        <v>0</v>
      </c>
      <c r="G79" s="30">
        <v>0</v>
      </c>
      <c r="J79" s="31">
        <v>20</v>
      </c>
      <c r="K79" s="30">
        <v>1091.2</v>
      </c>
      <c r="L79" s="29">
        <v>162.5</v>
      </c>
    </row>
    <row r="80" spans="1:12" ht="16.5" customHeight="1">
      <c r="A80" t="s">
        <v>130</v>
      </c>
      <c r="F80" s="31">
        <v>0</v>
      </c>
      <c r="G80" s="30">
        <v>0</v>
      </c>
      <c r="J80" s="31">
        <v>10</v>
      </c>
      <c r="K80" s="30">
        <v>549.2</v>
      </c>
      <c r="L80" s="29">
        <v>179.99999999999997</v>
      </c>
    </row>
    <row r="81" spans="1:12" ht="16.5" customHeight="1">
      <c r="A81" t="s">
        <v>112</v>
      </c>
      <c r="F81" s="31">
        <v>0</v>
      </c>
      <c r="G81" s="30">
        <v>0</v>
      </c>
      <c r="J81" s="31">
        <v>20</v>
      </c>
      <c r="K81" s="30">
        <v>1094</v>
      </c>
      <c r="L81" s="29">
        <v>184.49</v>
      </c>
    </row>
    <row r="82" spans="1:12" ht="16.5" customHeight="1">
      <c r="A82" t="s">
        <v>135</v>
      </c>
      <c r="F82" s="31">
        <v>0</v>
      </c>
      <c r="G82" s="30">
        <v>0</v>
      </c>
      <c r="J82" s="31">
        <v>20</v>
      </c>
      <c r="K82" s="30">
        <v>1097</v>
      </c>
      <c r="L82" s="29">
        <v>184.5</v>
      </c>
    </row>
    <row r="83" spans="1:12" ht="16.5" customHeight="1">
      <c r="A83" t="s">
        <v>54</v>
      </c>
      <c r="F83" s="31">
        <v>0</v>
      </c>
      <c r="G83" s="30">
        <v>0</v>
      </c>
      <c r="J83" s="31">
        <v>674</v>
      </c>
      <c r="K83" s="30">
        <v>36987.5</v>
      </c>
      <c r="L83" s="29">
        <v>176.1840406894221</v>
      </c>
    </row>
    <row r="84" spans="1:12" ht="16.5" customHeight="1">
      <c r="A84" t="s">
        <v>100</v>
      </c>
      <c r="F84" s="31">
        <v>0</v>
      </c>
      <c r="G84" s="30">
        <v>0</v>
      </c>
      <c r="J84" s="31">
        <v>140</v>
      </c>
      <c r="K84" s="30">
        <v>7650.2</v>
      </c>
      <c r="L84" s="29">
        <v>194.31229039763664</v>
      </c>
    </row>
    <row r="85" spans="1:12" ht="16.5" customHeight="1">
      <c r="A85" t="s">
        <v>133</v>
      </c>
      <c r="F85" s="31">
        <v>0</v>
      </c>
      <c r="G85" s="30">
        <v>0</v>
      </c>
      <c r="J85" s="31">
        <v>43</v>
      </c>
      <c r="K85" s="30">
        <v>2361.4</v>
      </c>
      <c r="L85" s="29">
        <v>236.2791564326247</v>
      </c>
    </row>
    <row r="86" spans="1:12" ht="16.5" customHeight="1">
      <c r="A86" t="s">
        <v>126</v>
      </c>
      <c r="F86" s="31">
        <v>0</v>
      </c>
      <c r="G86" s="30">
        <v>0</v>
      </c>
      <c r="J86" s="31">
        <v>37</v>
      </c>
      <c r="K86" s="30">
        <v>2031.2</v>
      </c>
      <c r="L86" s="29">
        <v>211.76801890508074</v>
      </c>
    </row>
    <row r="87" spans="1:12" ht="16.5" customHeight="1">
      <c r="A87" t="s">
        <v>113</v>
      </c>
      <c r="F87" s="31">
        <v>0</v>
      </c>
      <c r="G87" s="30">
        <v>0</v>
      </c>
      <c r="J87" s="31">
        <v>10</v>
      </c>
      <c r="K87" s="30">
        <v>548.5</v>
      </c>
      <c r="L87" s="29">
        <v>286</v>
      </c>
    </row>
    <row r="88" spans="1:12" ht="16.5" customHeight="1">
      <c r="A88" t="s">
        <v>87</v>
      </c>
      <c r="F88" s="31">
        <v>0</v>
      </c>
      <c r="G88" s="30">
        <v>0</v>
      </c>
      <c r="J88" s="31">
        <v>236</v>
      </c>
      <c r="K88" s="30">
        <v>12955.5</v>
      </c>
      <c r="L88" s="29">
        <v>299.2550133148084</v>
      </c>
    </row>
    <row r="89" spans="1:12" ht="16.5" customHeight="1">
      <c r="A89" t="s">
        <v>127</v>
      </c>
      <c r="F89" s="31">
        <v>0</v>
      </c>
      <c r="G89" s="30">
        <v>0</v>
      </c>
      <c r="J89" s="31">
        <v>26</v>
      </c>
      <c r="K89" s="30">
        <v>1427.7</v>
      </c>
      <c r="L89" s="29">
        <v>233.3977726413112</v>
      </c>
    </row>
    <row r="90" spans="1:12" ht="16.5" customHeight="1">
      <c r="A90" t="s">
        <v>119</v>
      </c>
      <c r="F90" s="31">
        <v>0</v>
      </c>
      <c r="G90" s="30">
        <v>0</v>
      </c>
      <c r="J90" s="31">
        <v>567</v>
      </c>
      <c r="K90" s="30">
        <v>31128.8</v>
      </c>
      <c r="L90" s="29">
        <v>199.28773113643956</v>
      </c>
    </row>
    <row r="91" spans="1:12" ht="16.5" customHeight="1">
      <c r="A91" t="s">
        <v>93</v>
      </c>
      <c r="F91" s="31">
        <v>0</v>
      </c>
      <c r="G91" s="30">
        <v>0</v>
      </c>
      <c r="J91" s="31">
        <v>70</v>
      </c>
      <c r="K91" s="30">
        <v>3837.5</v>
      </c>
      <c r="L91" s="29">
        <v>258.15</v>
      </c>
    </row>
    <row r="92" spans="1:12" ht="16.5" customHeight="1">
      <c r="A92" t="s">
        <v>84</v>
      </c>
      <c r="F92" s="31">
        <v>0</v>
      </c>
      <c r="G92" s="30">
        <v>0</v>
      </c>
      <c r="J92" s="31">
        <v>168</v>
      </c>
      <c r="K92" s="30">
        <v>9187.5</v>
      </c>
      <c r="L92" s="29">
        <v>233.6268299319728</v>
      </c>
    </row>
    <row r="93" spans="1:12" ht="16.5" customHeight="1">
      <c r="A93" t="s">
        <v>109</v>
      </c>
      <c r="F93" s="31">
        <v>0</v>
      </c>
      <c r="G93" s="30">
        <v>0</v>
      </c>
      <c r="J93" s="31">
        <v>210</v>
      </c>
      <c r="K93" s="30">
        <v>11524</v>
      </c>
      <c r="L93" s="29">
        <v>210.15565124956618</v>
      </c>
    </row>
    <row r="94" spans="1:12" ht="16.5" customHeight="1">
      <c r="A94" t="s">
        <v>114</v>
      </c>
      <c r="F94" s="31">
        <v>0</v>
      </c>
      <c r="G94" s="30">
        <v>0</v>
      </c>
      <c r="J94" s="31">
        <v>10</v>
      </c>
      <c r="K94" s="30">
        <v>548.5</v>
      </c>
      <c r="L94" s="29">
        <v>313</v>
      </c>
    </row>
    <row r="95" spans="1:12" ht="16.5" customHeight="1">
      <c r="A95" t="s">
        <v>116</v>
      </c>
      <c r="F95" s="31">
        <v>0</v>
      </c>
      <c r="G95" s="30">
        <v>0</v>
      </c>
      <c r="J95" s="31">
        <v>947</v>
      </c>
      <c r="K95" s="30">
        <v>51841.40000000001</v>
      </c>
      <c r="L95" s="29">
        <v>227.95445551238967</v>
      </c>
    </row>
    <row r="96" spans="1:12" ht="16.5" customHeight="1">
      <c r="A96" t="s">
        <v>56</v>
      </c>
      <c r="F96" s="31">
        <v>0</v>
      </c>
      <c r="G96" s="30">
        <v>0</v>
      </c>
      <c r="J96" s="31">
        <v>862</v>
      </c>
      <c r="K96" s="30">
        <v>47297.899999999994</v>
      </c>
      <c r="L96" s="29">
        <v>200.9258508728718</v>
      </c>
    </row>
    <row r="97" spans="1:12" ht="16.5" customHeight="1">
      <c r="A97" t="s">
        <v>120</v>
      </c>
      <c r="F97" s="31">
        <v>0</v>
      </c>
      <c r="G97" s="30">
        <v>0</v>
      </c>
      <c r="J97" s="31">
        <v>575</v>
      </c>
      <c r="K97" s="30">
        <v>31557.3</v>
      </c>
      <c r="L97" s="29">
        <v>194.3639590205753</v>
      </c>
    </row>
    <row r="98" spans="1:12" ht="16.5" customHeight="1">
      <c r="A98" t="s">
        <v>81</v>
      </c>
      <c r="F98" s="31">
        <v>0</v>
      </c>
      <c r="G98" s="30">
        <v>0</v>
      </c>
      <c r="J98" s="31">
        <v>50</v>
      </c>
      <c r="K98" s="30">
        <v>2745.5</v>
      </c>
      <c r="L98" s="29">
        <v>326.575663813513</v>
      </c>
    </row>
    <row r="100" spans="1:12" ht="16.5" customHeight="1">
      <c r="A100" t="s">
        <v>13</v>
      </c>
      <c r="B100" s="31">
        <v>3851</v>
      </c>
      <c r="C100" s="30">
        <v>211338</v>
      </c>
      <c r="D100" s="31">
        <v>449</v>
      </c>
      <c r="E100" s="30">
        <v>24625.5</v>
      </c>
      <c r="F100" s="31">
        <v>4300</v>
      </c>
      <c r="G100" s="30">
        <v>235963.50000000003</v>
      </c>
      <c r="H100" s="29">
        <v>168.8441186878479</v>
      </c>
      <c r="J100" s="31">
        <v>69619</v>
      </c>
      <c r="K100" s="30">
        <v>3818678.3000000007</v>
      </c>
      <c r="L100" s="29">
        <v>202.48791659983507</v>
      </c>
    </row>
    <row r="101" spans="1:12" ht="16.5" customHeight="1">
      <c r="A101" t="s">
        <v>136</v>
      </c>
      <c r="B101" s="31">
        <v>3851</v>
      </c>
      <c r="C101" s="30">
        <v>211338</v>
      </c>
      <c r="D101" s="31">
        <v>449</v>
      </c>
      <c r="E101" s="30">
        <v>24625.5</v>
      </c>
      <c r="F101" s="31">
        <v>4300</v>
      </c>
      <c r="G101" s="30">
        <v>235963.50000000003</v>
      </c>
      <c r="H101" s="29">
        <v>168.8441186878479</v>
      </c>
      <c r="J101" s="31">
        <v>69639</v>
      </c>
      <c r="K101" s="30">
        <v>3819775.3000000007</v>
      </c>
      <c r="L101" s="29">
        <v>202.48102751803225</v>
      </c>
    </row>
    <row r="103" ht="16.5" customHeight="1">
      <c r="A103" t="s">
        <v>76</v>
      </c>
    </row>
    <row r="104" spans="1:9" ht="16.5" customHeight="1">
      <c r="A104" t="s">
        <v>68</v>
      </c>
      <c r="I104" t="s">
        <v>70</v>
      </c>
    </row>
    <row r="105" spans="1:8" ht="16.5" customHeight="1">
      <c r="A105" t="s">
        <v>69</v>
      </c>
      <c r="H105" s="29" t="s">
        <v>71</v>
      </c>
    </row>
    <row r="106" ht="16.5" customHeight="1">
      <c r="A106" t="s">
        <v>24</v>
      </c>
    </row>
    <row r="107" ht="16.5" customHeight="1">
      <c r="A107" t="s">
        <v>25</v>
      </c>
    </row>
  </sheetData>
  <sheetProtection/>
  <printOptions/>
  <pageMargins left="0.45" right="0.45" top="0.98" bottom="0.5" header="0.3" footer="0.3"/>
  <pageSetup orientation="portrait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pro</cp:lastModifiedBy>
  <cp:lastPrinted>2019-11-03T06:28:17Z</cp:lastPrinted>
  <dcterms:created xsi:type="dcterms:W3CDTF">2017-09-24T04:46:07Z</dcterms:created>
  <dcterms:modified xsi:type="dcterms:W3CDTF">2019-11-11T06:22:47Z</dcterms:modified>
  <cp:category/>
  <cp:version/>
  <cp:contentType/>
  <cp:contentStatus/>
</cp:coreProperties>
</file>