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1"/>
  </bookViews>
  <sheets>
    <sheet name="uptodate sale 38" sheetId="1" r:id="rId1"/>
    <sheet name="auction avg" sheetId="2" r:id="rId2"/>
    <sheet name="buyers purchase sale 38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<sst xmlns="http://schemas.openxmlformats.org/spreadsheetml/2006/main" count="197" uniqueCount="146">
  <si>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</si>
  <si>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</si>
  <si>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</si>
  <si>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</si>
  <si>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</si>
  <si>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</si>
  <si>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</si>
  <si>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</si>
  <si>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</si>
  <si>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</si>
  <si>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</si>
  <si>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</si>
  <si>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</si>
  <si>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</si>
  <si>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</si>
  <si>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</si>
  <si>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</si>
  <si>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</si>
  <si>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</si>
  <si>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</si>
  <si>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</si>
  <si>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</si>
  <si>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</si>
  <si>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</si>
  <si>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</si>
  <si>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</si>
  <si>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</si>
  <si>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</si>
  <si>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</si>
  <si>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</si>
  <si>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</si>
  <si>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</si>
  <si>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</si>
  <si>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</si>
  <si>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</si>
  <si>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</si>
  <si>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</si>
  <si>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</si>
  <si>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</si>
  <si>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</si>
  <si>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</si>
  <si>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</si>
  <si>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</si>
  <si>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</si>
  <si>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</si>
  <si>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</si>
  <si>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</si>
  <si>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</si>
  <si>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</si>
  <si>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</si>
  <si>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</si>
  <si>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</si>
  <si>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</si>
  <si>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Aftab Tea Co.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</si>
  <si>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</si>
  <si>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</si>
  <si>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</si>
  <si>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</si>
  <si>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</si>
  <si>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</si>
  <si>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</si>
  <si>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</si>
  <si>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</si>
  <si>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</si>
  <si>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>F. Rahman Enterprise</t>
  </si>
  <si>
    <t xml:space="preserve">Green Leaf Tea </t>
  </si>
  <si>
    <t>Gupta Tea House</t>
  </si>
  <si>
    <t>Jamal Tea House, Sreemangal</t>
  </si>
  <si>
    <t>Kamona Tea House</t>
  </si>
  <si>
    <t>Lakshmi Narayan Tea House</t>
  </si>
  <si>
    <t>M. A. Tea Supply</t>
  </si>
  <si>
    <t>Md. Rafique Ullah Patwary Agn.</t>
  </si>
  <si>
    <t>Orion Tea Co. Ltd.</t>
  </si>
  <si>
    <t>Purbasa Tea House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</si>
  <si>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</si>
  <si>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</si>
  <si>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</si>
  <si>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</si>
  <si>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</si>
  <si>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</si>
  <si>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</si>
  <si>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Phone:723937, E-mail: produce@bbts.net &amp; prodbrok@gmail.com</t>
  </si>
  <si>
    <t>F. A. Tea House &amp; Nasima Food</t>
  </si>
  <si>
    <t>Kalam Tea House</t>
  </si>
  <si>
    <t>Mustaque Tea House</t>
  </si>
  <si>
    <t>We mention below the average prices realised by tea estates in our catalogue during the season 2018-2019.</t>
  </si>
  <si>
    <t>Ref: No.PBL/114/2018</t>
  </si>
  <si>
    <t>Season: 2018-2019</t>
  </si>
  <si>
    <t>Old Season: 2017-2018</t>
  </si>
  <si>
    <t>Rose Tea House</t>
  </si>
  <si>
    <t>VIP Tea House</t>
  </si>
  <si>
    <t>Jamuna Tea Company</t>
  </si>
  <si>
    <t>Padma Tea Supply</t>
  </si>
  <si>
    <t>Shaw Wallace (BD) Ltd.</t>
  </si>
  <si>
    <t>The Consolidated Tea Lands Co.(Bd) Ltd.</t>
  </si>
  <si>
    <t>Assuring you of our best services.</t>
  </si>
  <si>
    <t>Danish Foods Ltd.</t>
  </si>
  <si>
    <t>Ziku Tea Store</t>
  </si>
  <si>
    <t xml:space="preserve">Hoque Tea &amp; Trading </t>
  </si>
  <si>
    <t>M. Ahmad Tea &amp; Lands Co. Ltd.,</t>
  </si>
  <si>
    <t>Neshat Marketing Enterprise</t>
  </si>
  <si>
    <t>Popular Tea House, Sreemangal</t>
  </si>
  <si>
    <t>Al-Amin Tea Store</t>
  </si>
  <si>
    <t>Bengal Mines Development Corp.</t>
  </si>
  <si>
    <t xml:space="preserve">Imam Tea &amp; Trading </t>
  </si>
  <si>
    <t>Moti Tea House</t>
  </si>
  <si>
    <t>Tara Tea House</t>
  </si>
  <si>
    <t>Tetley ACI (BD) Ltd.</t>
  </si>
  <si>
    <t>Three Star</t>
  </si>
  <si>
    <t>Hossain Tea Supply</t>
  </si>
  <si>
    <t>Bangladesh Tea Corporation</t>
  </si>
  <si>
    <t>Bar Aulia Store</t>
  </si>
  <si>
    <t>Mintu Tea House</t>
  </si>
  <si>
    <t>Rahim Tea Supply</t>
  </si>
  <si>
    <t>Millenium Tea Traders</t>
  </si>
  <si>
    <t>Ruby Tea Store</t>
  </si>
  <si>
    <t>Shabnom Vegetable Oil Inds. Ltd.</t>
  </si>
  <si>
    <t>Ispahani Tea Limited (Exp)</t>
  </si>
  <si>
    <t>Hossain Tea Agency</t>
  </si>
  <si>
    <t>Kazi Tea &amp; Co.</t>
  </si>
  <si>
    <t>Maria Tea House</t>
  </si>
  <si>
    <t>Sylhet Tea &amp; Food</t>
  </si>
  <si>
    <t>Hoque Tea House, Ctg.</t>
  </si>
  <si>
    <t>Srabani Tea House</t>
  </si>
  <si>
    <t>Ankur Tea House</t>
  </si>
  <si>
    <t>Asha Traders</t>
  </si>
  <si>
    <t>Biswas Tea</t>
  </si>
  <si>
    <t>City Tea Estate Ltd.,</t>
  </si>
  <si>
    <t>Hossain Tea Store</t>
  </si>
  <si>
    <t>NB Dairy&amp; Consum. Prodts. Ltd.,</t>
  </si>
  <si>
    <t>Olympic Milk Food Pkg. Inds. (Pvt.)</t>
  </si>
  <si>
    <t>Super Oil Refinery Ltd.</t>
  </si>
  <si>
    <t>Tea Supply &amp; Co.</t>
  </si>
  <si>
    <t>Camellia Limited</t>
  </si>
  <si>
    <t>Kamal Tea &amp; Trading (KTC)</t>
  </si>
  <si>
    <t>Mainuddin Tea House</t>
  </si>
  <si>
    <t xml:space="preserve">Prime Tea House </t>
  </si>
  <si>
    <t>Rupsha Traders</t>
  </si>
  <si>
    <t>S. R. Enterprise (S.R. Corp.)</t>
  </si>
  <si>
    <t>Date: 27/1/2019</t>
  </si>
  <si>
    <t>Auction Average of Sale No. 38 held on 22nd January, 2019</t>
  </si>
  <si>
    <t>Ref: PBL/114/38/2018</t>
  </si>
  <si>
    <t>Date : 27/01/2019</t>
  </si>
  <si>
    <t>Buyers Purchase Statement of Sale No. 38 (2018-2019) Season held on 22nd January, 2019</t>
  </si>
  <si>
    <t>SALE NO. 38</t>
  </si>
  <si>
    <t>UPTO DATE SALE NO. 38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</si>
</sst>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65" fontId="9" fillId="0" borderId="0" xfId="42" applyNumberFormat="1" applyFont="1" applyBorder="1" applyAlignment="1">
      <alignment horizontal="right"/>
    </xf>
    <xf numFmtId="4" fontId="9" fillId="0" borderId="0" xfId="44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169" fontId="6" fillId="0" borderId="0" xfId="42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42" applyNumberFormat="1" applyFont="1" applyBorder="1" applyAlignment="1">
      <alignment horizontal="center"/>
    </xf>
    <xf numFmtId="4" fontId="8" fillId="0" borderId="0" xfId="44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9" fillId="0" borderId="0" xfId="42" applyNumberFormat="1" applyFont="1" applyBorder="1" applyAlignment="1">
      <alignment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10" fontId="9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3" fontId="3" fillId="0" borderId="0" xfId="42" applyFont="1" applyAlignment="1">
      <alignment/>
    </xf>
    <xf numFmtId="164" fontId="3" fillId="0" borderId="0" xfId="42" applyNumberFormat="1" applyFont="1" applyAlignment="1">
      <alignment/>
    </xf>
    <xf numFmtId="0" fontId="11" fillId="0" borderId="0" xfId="0" applyFont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0" fontId="11" fillId="0" borderId="0" xfId="0" applyFont="1" applyBorder="1" applyAlignment="1">
      <alignment/>
    </xf>
    <xf numFmtId="43" fontId="9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169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BANGLA</v>
          </cell>
          <cell r="K4">
            <v>20250</v>
          </cell>
          <cell r="M4">
            <v>171.5156</v>
          </cell>
        </row>
        <row r="5">
          <cell r="A5" t="str">
            <v>CHUNDEECHERRA</v>
          </cell>
          <cell r="K5">
            <v>53729.40000000001</v>
          </cell>
          <cell r="M5">
            <v>231.92046254006183</v>
          </cell>
        </row>
        <row r="6">
          <cell r="A6" t="str">
            <v>CLONAL</v>
          </cell>
          <cell r="E6">
            <v>3543.5</v>
          </cell>
          <cell r="G6">
            <v>180.85409905460702</v>
          </cell>
          <cell r="K6">
            <v>55000.5</v>
          </cell>
          <cell r="M6">
            <v>251.65731220625267</v>
          </cell>
        </row>
        <row r="7">
          <cell r="A7" t="str">
            <v>DOLOI</v>
          </cell>
          <cell r="E7">
            <v>10423</v>
          </cell>
          <cell r="G7">
            <v>159.47625443730212</v>
          </cell>
          <cell r="K7">
            <v>465434.8</v>
          </cell>
          <cell r="M7">
            <v>257.9958425970727</v>
          </cell>
        </row>
        <row r="8">
          <cell r="A8" t="str">
            <v>JUNGLEBARI</v>
          </cell>
          <cell r="E8">
            <v>9812.5</v>
          </cell>
          <cell r="G8">
            <v>217.43342675159235</v>
          </cell>
          <cell r="K8">
            <v>147605.59999999998</v>
          </cell>
          <cell r="M8">
            <v>268.99148067552994</v>
          </cell>
        </row>
        <row r="9">
          <cell r="A9" t="str">
            <v>KAIYACHERRA DALU</v>
          </cell>
          <cell r="E9">
            <v>7233.5</v>
          </cell>
          <cell r="G9">
            <v>335.4006359300477</v>
          </cell>
          <cell r="K9">
            <v>686710</v>
          </cell>
          <cell r="M9">
            <v>295.858466892866</v>
          </cell>
        </row>
        <row r="10">
          <cell r="A10" t="str">
            <v>KHADIM</v>
          </cell>
          <cell r="E10">
            <v>6574.5</v>
          </cell>
          <cell r="G10">
            <v>179.58399878317744</v>
          </cell>
          <cell r="K10">
            <v>137507.19999999998</v>
          </cell>
          <cell r="M10">
            <v>256.54266903842125</v>
          </cell>
        </row>
        <row r="11">
          <cell r="A11" t="str">
            <v>KURMAH</v>
          </cell>
          <cell r="K11">
            <v>26216.300000000003</v>
          </cell>
          <cell r="M11">
            <v>213.563801909499</v>
          </cell>
        </row>
        <row r="12">
          <cell r="A12" t="str">
            <v>LUAYUNI</v>
          </cell>
          <cell r="K12">
            <v>7948</v>
          </cell>
          <cell r="M12">
            <v>208.6948288877705</v>
          </cell>
        </row>
        <row r="13">
          <cell r="A13" t="str">
            <v>LUAYUNI A/C MURAICHERRA</v>
          </cell>
          <cell r="K13">
            <v>7132.5</v>
          </cell>
          <cell r="M13">
            <v>218.77546442341395</v>
          </cell>
        </row>
        <row r="14">
          <cell r="A14" t="str">
            <v>MADABPORE</v>
          </cell>
          <cell r="K14">
            <v>64451.8</v>
          </cell>
          <cell r="M14">
            <v>229.00303327447796</v>
          </cell>
        </row>
        <row r="15">
          <cell r="A15" t="str">
            <v>MADABPORE A/C BEJOYA</v>
          </cell>
          <cell r="K15">
            <v>11624</v>
          </cell>
          <cell r="M15">
            <v>201.98017033723332</v>
          </cell>
        </row>
        <row r="16">
          <cell r="A16" t="str">
            <v>MADABPORE A/C KURMAH</v>
          </cell>
          <cell r="K16">
            <v>3400.5</v>
          </cell>
          <cell r="M16">
            <v>206.05366857815028</v>
          </cell>
        </row>
        <row r="17">
          <cell r="A17" t="str">
            <v>MADABPORE A/C PATRAKHOLA</v>
          </cell>
          <cell r="K17">
            <v>43866.9</v>
          </cell>
          <cell r="M17">
            <v>222.47247924973044</v>
          </cell>
        </row>
        <row r="18">
          <cell r="A18" t="str">
            <v>MALNICHERRA</v>
          </cell>
          <cell r="E18">
            <v>11521.8</v>
          </cell>
          <cell r="G18">
            <v>238.31592285927547</v>
          </cell>
          <cell r="K18">
            <v>758058.4999999999</v>
          </cell>
          <cell r="M18">
            <v>272.38884162633894</v>
          </cell>
        </row>
        <row r="19">
          <cell r="A19" t="str">
            <v>OOTTERBHAG &amp; INDANUGGER</v>
          </cell>
          <cell r="E19">
            <v>18032.9</v>
          </cell>
          <cell r="G19">
            <v>172.6383942682541</v>
          </cell>
          <cell r="K19">
            <v>570087.0000000001</v>
          </cell>
          <cell r="M19">
            <v>260.6800690070112</v>
          </cell>
        </row>
        <row r="20">
          <cell r="A20" t="str">
            <v>PREMNAGAR A/C BEJOYA</v>
          </cell>
          <cell r="K20">
            <v>4936.5</v>
          </cell>
          <cell r="M20">
            <v>223.55555555555554</v>
          </cell>
        </row>
        <row r="21">
          <cell r="A21" t="str">
            <v>RAJNAGAR</v>
          </cell>
          <cell r="E21">
            <v>11793.2</v>
          </cell>
          <cell r="G21">
            <v>166.8635993623444</v>
          </cell>
          <cell r="K21">
            <v>642649.9999999999</v>
          </cell>
          <cell r="M21">
            <v>263.0039800824711</v>
          </cell>
        </row>
        <row r="22">
          <cell r="A22" t="str">
            <v>RAJNAGAR A/C KASHIPUR</v>
          </cell>
          <cell r="K22">
            <v>17003.5</v>
          </cell>
          <cell r="M22">
            <v>199.90322580645162</v>
          </cell>
        </row>
        <row r="23">
          <cell r="A23" t="str">
            <v>SRIGOBINDPUR</v>
          </cell>
          <cell r="E23">
            <v>2742.5</v>
          </cell>
          <cell r="G23">
            <v>252.8</v>
          </cell>
          <cell r="K23">
            <v>191646.19999999995</v>
          </cell>
          <cell r="M23">
            <v>275.48416717889535</v>
          </cell>
        </row>
        <row r="24">
          <cell r="A24" t="str">
            <v>SURMA</v>
          </cell>
          <cell r="E24">
            <v>35500.1</v>
          </cell>
          <cell r="G24">
            <v>266.84891310165324</v>
          </cell>
          <cell r="K24">
            <v>872106.0999999999</v>
          </cell>
          <cell r="M24">
            <v>272.11881593306134</v>
          </cell>
        </row>
        <row r="25">
          <cell r="A25" t="str">
            <v>TOTAL:</v>
          </cell>
          <cell r="E25">
            <v>117177.5</v>
          </cell>
          <cell r="G25">
            <v>222.19931898188648</v>
          </cell>
          <cell r="K25">
            <v>4787365.299999999</v>
          </cell>
          <cell r="M25">
            <v>268.0226150488246</v>
          </cell>
        </row>
        <row r="26">
          <cell r="A26" t="str">
            <v>Old Season: 2017-2018</v>
          </cell>
        </row>
        <row r="27">
          <cell r="A27" t="str">
            <v>GARDEN (C  T  C)</v>
          </cell>
        </row>
        <row r="28">
          <cell r="A28" t="str">
            <v>DOLOI</v>
          </cell>
          <cell r="K28">
            <v>17553</v>
          </cell>
          <cell r="M28">
            <v>203.2832564234034</v>
          </cell>
        </row>
        <row r="29">
          <cell r="A29" t="str">
            <v>MALNICHERRA</v>
          </cell>
          <cell r="K29">
            <v>16730</v>
          </cell>
          <cell r="M29">
            <v>203.7408547519426</v>
          </cell>
        </row>
        <row r="30">
          <cell r="A30" t="str">
            <v>N.B.C.T.I.</v>
          </cell>
          <cell r="K30">
            <v>9866.9</v>
          </cell>
          <cell r="M30">
            <v>208.89365454195342</v>
          </cell>
        </row>
        <row r="31">
          <cell r="A31" t="str">
            <v>RAJNAGAR</v>
          </cell>
          <cell r="K31">
            <v>22491.4</v>
          </cell>
          <cell r="M31">
            <v>204.602479169816</v>
          </cell>
        </row>
        <row r="32">
          <cell r="A32" t="str">
            <v>TOTAL:</v>
          </cell>
          <cell r="E32">
            <v>0</v>
          </cell>
          <cell r="K32">
            <v>66641.29999999999</v>
          </cell>
          <cell r="M32">
            <v>204.67404597449334</v>
          </cell>
        </row>
        <row r="33">
          <cell r="A33" t="str">
            <v>GRAND TOTAL</v>
          </cell>
          <cell r="E33">
            <v>117177.5</v>
          </cell>
          <cell r="G33">
            <v>222.19931898188648</v>
          </cell>
          <cell r="K33">
            <v>4854006.599999999</v>
          </cell>
          <cell r="M33">
            <v>267.15289414728045</v>
          </cell>
        </row>
        <row r="35">
          <cell r="E35" t="str">
            <v>Sale No. 38</v>
          </cell>
          <cell r="I35" t="str">
            <v>Upto Sale No. 38</v>
          </cell>
        </row>
        <row r="36">
          <cell r="A36" t="str">
            <v>Buyers Purchase Analysis</v>
          </cell>
        </row>
        <row r="37">
          <cell r="A37" t="str">
            <v>EXPORT:</v>
          </cell>
          <cell r="C37">
            <v>0</v>
          </cell>
          <cell r="D37">
            <v>0</v>
          </cell>
          <cell r="E37">
            <v>0</v>
          </cell>
          <cell r="I37">
            <v>57</v>
          </cell>
          <cell r="J37">
            <v>3127</v>
          </cell>
          <cell r="L37">
            <v>277.10665174288454</v>
          </cell>
        </row>
        <row r="38">
          <cell r="A38" t="str">
            <v>INTERNAL :</v>
          </cell>
          <cell r="C38">
            <v>1</v>
          </cell>
          <cell r="D38">
            <v>2141</v>
          </cell>
          <cell r="E38">
            <v>117177.5</v>
          </cell>
          <cell r="G38">
            <v>222.19931898188645</v>
          </cell>
          <cell r="I38">
            <v>88484</v>
          </cell>
          <cell r="J38">
            <v>4850879.599999999</v>
          </cell>
          <cell r="L38">
            <v>267.1464777027244</v>
          </cell>
        </row>
        <row r="39">
          <cell r="A39" t="str">
            <v>TOTAL :</v>
          </cell>
          <cell r="C39">
            <v>1</v>
          </cell>
          <cell r="D39">
            <v>2141</v>
          </cell>
          <cell r="E39">
            <v>117177.5</v>
          </cell>
          <cell r="G39">
            <v>222.19931898188645</v>
          </cell>
          <cell r="I39">
            <v>88541</v>
          </cell>
          <cell r="J39">
            <v>4854006.599999999</v>
          </cell>
          <cell r="L39">
            <v>267.15289414728045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43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41" customWidth="1"/>
    <col min="4" max="4" width="13.7109375" style="40" customWidth="1"/>
    <col min="5" max="5" width="1.57421875" style="0" customWidth="1"/>
    <col min="6" max="6" width="12.140625" style="41" customWidth="1"/>
    <col min="7" max="7" width="12.8515625" style="40" customWidth="1"/>
    <col min="8" max="8" width="8.57421875" style="40" customWidth="1"/>
    <col min="9" max="9" width="8.00390625" style="0" customWidth="1"/>
  </cols>
  <sheetData>
    <row r="1" spans="1:9" ht="15.75">
      <c r="A1" s="43"/>
      <c r="B1" s="43"/>
      <c r="C1" s="44" t="s">
        <v>33</v>
      </c>
      <c r="D1" s="43"/>
      <c r="E1" s="43"/>
      <c r="F1" s="43"/>
      <c r="G1" s="43"/>
      <c r="H1" s="43"/>
      <c r="I1" s="43"/>
    </row>
    <row r="2" spans="1:9" ht="15">
      <c r="A2" s="43"/>
      <c r="B2" s="43"/>
      <c r="C2" s="45" t="s">
        <v>34</v>
      </c>
      <c r="D2" s="45"/>
      <c r="E2" s="45"/>
      <c r="F2" s="43"/>
      <c r="G2" s="43"/>
      <c r="H2" s="43"/>
      <c r="I2" s="43"/>
    </row>
    <row r="3" spans="1:9" ht="15">
      <c r="A3" s="43"/>
      <c r="B3" s="43"/>
      <c r="C3" s="45" t="s">
        <v>35</v>
      </c>
      <c r="D3" s="45"/>
      <c r="E3" s="45"/>
      <c r="F3" s="43"/>
      <c r="G3" s="43"/>
      <c r="H3" s="43"/>
      <c r="I3" s="43"/>
    </row>
    <row r="4" spans="1:9" ht="15">
      <c r="A4" s="46"/>
      <c r="B4" s="43"/>
      <c r="C4" s="45" t="s">
        <v>81</v>
      </c>
      <c r="D4" s="45"/>
      <c r="E4" s="45"/>
      <c r="F4" s="43"/>
      <c r="G4" s="46"/>
      <c r="H4" s="43"/>
      <c r="I4" s="43"/>
    </row>
    <row r="5" spans="1:9" ht="15">
      <c r="A5" s="43"/>
      <c r="B5" s="46"/>
      <c r="C5" s="46"/>
      <c r="D5" s="46"/>
      <c r="E5" s="43"/>
      <c r="F5" s="43" t="s">
        <v>139</v>
      </c>
      <c r="G5" s="46"/>
      <c r="H5" s="43"/>
      <c r="I5" s="43"/>
    </row>
    <row r="6" spans="1:9" ht="15">
      <c r="A6" s="45" t="s">
        <v>85</v>
      </c>
      <c r="B6" s="46"/>
      <c r="C6" s="46"/>
      <c r="D6" s="46"/>
      <c r="E6" s="46"/>
      <c r="F6" s="46"/>
      <c r="G6" s="46"/>
      <c r="H6" s="43"/>
      <c r="I6" s="43"/>
    </row>
    <row r="7" spans="1:9" ht="15">
      <c r="A7" s="45"/>
      <c r="B7" s="46"/>
      <c r="C7" s="46"/>
      <c r="D7" s="46"/>
      <c r="E7" s="46"/>
      <c r="F7" s="46"/>
      <c r="G7" s="46"/>
      <c r="H7" s="43"/>
      <c r="I7" s="43"/>
    </row>
    <row r="8" spans="1:9" ht="15">
      <c r="A8" s="47" t="str">
        <f>'[1]Uptodate'!$A$2</f>
        <v>Season: 2018-2019</v>
      </c>
      <c r="B8" s="43"/>
      <c r="C8" s="118" t="str">
        <f>'[1]Uptodate'!$E$35</f>
        <v>Sale No. 38</v>
      </c>
      <c r="D8" s="118"/>
      <c r="E8" s="43"/>
      <c r="F8" s="118" t="str">
        <f>'[1]Uptodate'!$I$35</f>
        <v>Upto Sale No. 38</v>
      </c>
      <c r="G8" s="118"/>
      <c r="H8" s="43"/>
      <c r="I8" s="43"/>
    </row>
    <row r="9" spans="1:9" ht="15">
      <c r="A9" s="47" t="str">
        <f>'[1]Uptodate'!$A$3</f>
        <v>GARDEN (C  T  C)</v>
      </c>
      <c r="B9" s="43"/>
      <c r="C9" s="48" t="s">
        <v>7</v>
      </c>
      <c r="D9" s="49" t="s">
        <v>9</v>
      </c>
      <c r="E9" s="50"/>
      <c r="F9" s="48" t="s">
        <v>7</v>
      </c>
      <c r="G9" s="48" t="s">
        <v>9</v>
      </c>
      <c r="H9" s="43"/>
      <c r="I9" s="43"/>
    </row>
    <row r="10" spans="1:9" ht="15">
      <c r="A10" s="51" t="str">
        <f>'[1]Uptodate'!$A$4</f>
        <v>BANGLA</v>
      </c>
      <c r="B10" s="51"/>
      <c r="C10" s="52">
        <f>'[1]Uptodate'!$E$4</f>
        <v>0</v>
      </c>
      <c r="D10" s="53">
        <f>'[1]Uptodate'!$G$4</f>
        <v>0</v>
      </c>
      <c r="E10" s="52"/>
      <c r="F10" s="52">
        <f>'[1]Uptodate'!$K$4</f>
        <v>20250</v>
      </c>
      <c r="G10" s="54">
        <f>'[1]Uptodate'!$M$4</f>
        <v>171.5156</v>
      </c>
      <c r="H10" s="55"/>
      <c r="I10" s="51"/>
    </row>
    <row r="11" spans="1:9" ht="15">
      <c r="A11" s="51" t="str">
        <f>'[1]Uptodate'!$A$5</f>
        <v>CHUNDEECHERRA</v>
      </c>
      <c r="B11" s="51"/>
      <c r="C11" s="52">
        <f>'[1]Uptodate'!$E$5</f>
        <v>0</v>
      </c>
      <c r="D11" s="53">
        <f>'[1]Uptodate'!$G$5</f>
        <v>0</v>
      </c>
      <c r="E11" s="52"/>
      <c r="F11" s="52">
        <f>'[1]Uptodate'!$K$5</f>
        <v>53729.40000000001</v>
      </c>
      <c r="G11" s="54">
        <f>'[1]Uptodate'!$M$5</f>
        <v>231.92046254006183</v>
      </c>
      <c r="H11" s="55"/>
      <c r="I11" s="51"/>
    </row>
    <row r="12" spans="1:9" ht="15">
      <c r="A12" s="51" t="str">
        <f>'[1]Uptodate'!$A$6</f>
        <v>CLONAL</v>
      </c>
      <c r="B12" s="51"/>
      <c r="C12" s="52">
        <f>'[1]Uptodate'!$E$6</f>
        <v>3543.5</v>
      </c>
      <c r="D12" s="53">
        <f>'[1]Uptodate'!$G$6</f>
        <v>180.85409905460702</v>
      </c>
      <c r="E12" s="52"/>
      <c r="F12" s="52">
        <f>'[1]Uptodate'!$K$6</f>
        <v>55000.5</v>
      </c>
      <c r="G12" s="54">
        <f>'[1]Uptodate'!$M$6</f>
        <v>251.65731220625267</v>
      </c>
      <c r="H12" s="55"/>
      <c r="I12" s="51"/>
    </row>
    <row r="13" spans="1:9" ht="15">
      <c r="A13" s="51" t="str">
        <f>'[1]Uptodate'!$A$7</f>
        <v>DOLOI</v>
      </c>
      <c r="B13" s="51"/>
      <c r="C13" s="52">
        <f>'[1]Uptodate'!$E$7</f>
        <v>10423</v>
      </c>
      <c r="D13" s="53">
        <f>'[1]Uptodate'!$G$7</f>
        <v>159.47625443730212</v>
      </c>
      <c r="E13" s="52"/>
      <c r="F13" s="52">
        <f>'[1]Uptodate'!$K$7</f>
        <v>465434.8</v>
      </c>
      <c r="G13" s="54">
        <f>'[1]Uptodate'!$M$7</f>
        <v>257.9958425970727</v>
      </c>
      <c r="H13" s="55"/>
      <c r="I13" s="51"/>
    </row>
    <row r="14" spans="1:9" ht="15">
      <c r="A14" s="51" t="str">
        <f>'[1]Uptodate'!$A$8</f>
        <v>JUNGLEBARI</v>
      </c>
      <c r="B14" s="51"/>
      <c r="C14" s="52">
        <f>'[1]Uptodate'!$E$8</f>
        <v>9812.5</v>
      </c>
      <c r="D14" s="53">
        <f>'[1]Uptodate'!$G$8</f>
        <v>217.43342675159235</v>
      </c>
      <c r="E14" s="52"/>
      <c r="F14" s="52">
        <f>'[1]Uptodate'!$K$8</f>
        <v>147605.59999999998</v>
      </c>
      <c r="G14" s="54">
        <f>'[1]Uptodate'!$M$8</f>
        <v>268.99148067552994</v>
      </c>
      <c r="H14" s="55"/>
      <c r="I14" s="51"/>
    </row>
    <row r="15" spans="1:9" ht="15">
      <c r="A15" s="51" t="str">
        <f>'[1]Uptodate'!$A$9</f>
        <v>KAIYACHERRA DALU</v>
      </c>
      <c r="B15" s="51"/>
      <c r="C15" s="52">
        <f>'[1]Uptodate'!$E$9</f>
        <v>7233.5</v>
      </c>
      <c r="D15" s="53">
        <f>'[1]Uptodate'!$G$9</f>
        <v>335.4006359300477</v>
      </c>
      <c r="E15" s="52"/>
      <c r="F15" s="52">
        <f>'[1]Uptodate'!$K$9</f>
        <v>686710</v>
      </c>
      <c r="G15" s="54">
        <f>'[1]Uptodate'!$M$9</f>
        <v>295.858466892866</v>
      </c>
      <c r="H15" s="55"/>
      <c r="I15" s="56"/>
    </row>
    <row r="16" spans="1:9" ht="15">
      <c r="A16" s="51" t="str">
        <f>'[1]Uptodate'!$A$10</f>
        <v>KHADIM</v>
      </c>
      <c r="B16" s="51"/>
      <c r="C16" s="52">
        <f>'[1]Uptodate'!$E$10</f>
        <v>6574.5</v>
      </c>
      <c r="D16" s="53">
        <f>'[1]Uptodate'!$G$10</f>
        <v>179.58399878317744</v>
      </c>
      <c r="E16" s="52"/>
      <c r="F16" s="52">
        <f>'[1]Uptodate'!$K$10</f>
        <v>137507.19999999998</v>
      </c>
      <c r="G16" s="54">
        <f>'[1]Uptodate'!$M$10</f>
        <v>256.54266903842125</v>
      </c>
      <c r="H16" s="55"/>
      <c r="I16" s="56"/>
    </row>
    <row r="17" spans="1:9" ht="15">
      <c r="A17" s="51" t="str">
        <f>'[1]Uptodate'!$A$11</f>
        <v>KURMAH</v>
      </c>
      <c r="B17" s="51"/>
      <c r="C17" s="52">
        <f>'[1]Uptodate'!$E$11</f>
        <v>0</v>
      </c>
      <c r="D17" s="53">
        <f>'[1]Uptodate'!$G$11</f>
        <v>0</v>
      </c>
      <c r="E17" s="52"/>
      <c r="F17" s="52">
        <f>'[1]Uptodate'!$K$11</f>
        <v>26216.300000000003</v>
      </c>
      <c r="G17" s="54">
        <f>'[1]Uptodate'!$M$11</f>
        <v>213.563801909499</v>
      </c>
      <c r="H17" s="55"/>
      <c r="I17" s="51"/>
    </row>
    <row r="18" spans="1:9" ht="15">
      <c r="A18" s="51" t="str">
        <f>'[1]Uptodate'!$A$12</f>
        <v>LUAYUNI</v>
      </c>
      <c r="B18" s="51"/>
      <c r="C18" s="52">
        <f>'[1]Uptodate'!$E$12</f>
        <v>0</v>
      </c>
      <c r="D18" s="53">
        <f>'[1]Uptodate'!$G$12</f>
        <v>0</v>
      </c>
      <c r="E18" s="52"/>
      <c r="F18" s="52">
        <f>'[1]Uptodate'!$K$12</f>
        <v>7948</v>
      </c>
      <c r="G18" s="54">
        <f>'[1]Uptodate'!$M$12</f>
        <v>208.6948288877705</v>
      </c>
      <c r="H18" s="55"/>
      <c r="I18" s="51"/>
    </row>
    <row r="19" spans="1:9" ht="15">
      <c r="A19" s="51" t="str">
        <f>'[1]Uptodate'!$A$13</f>
        <v>LUAYUNI A/C MURAICHERRA</v>
      </c>
      <c r="B19" s="51"/>
      <c r="C19" s="52">
        <f>'[1]Uptodate'!$E$13</f>
        <v>0</v>
      </c>
      <c r="D19" s="53">
        <f>'[1]Uptodate'!$G$13</f>
        <v>0</v>
      </c>
      <c r="E19" s="52"/>
      <c r="F19" s="52">
        <f>'[1]Uptodate'!$K$13</f>
        <v>7132.5</v>
      </c>
      <c r="G19" s="54">
        <f>'[1]Uptodate'!$M$13</f>
        <v>218.77546442341395</v>
      </c>
      <c r="H19" s="55"/>
      <c r="I19" s="51"/>
    </row>
    <row r="20" spans="1:9" ht="15">
      <c r="A20" s="51" t="str">
        <f>'[1]Uptodate'!$A$14</f>
        <v>MADABPORE</v>
      </c>
      <c r="B20" s="51"/>
      <c r="C20" s="52">
        <f>'[1]Uptodate'!$E$14</f>
        <v>0</v>
      </c>
      <c r="D20" s="53">
        <f>'[1]Uptodate'!$G$14</f>
        <v>0</v>
      </c>
      <c r="E20" s="52"/>
      <c r="F20" s="52">
        <f>'[1]Uptodate'!$K$14</f>
        <v>64451.8</v>
      </c>
      <c r="G20" s="54">
        <f>'[1]Uptodate'!$M$14</f>
        <v>229.00303327447796</v>
      </c>
      <c r="H20" s="55"/>
      <c r="I20" s="51"/>
    </row>
    <row r="21" spans="1:9" ht="15">
      <c r="A21" s="51" t="str">
        <f>'[1]Uptodate'!$A$15</f>
        <v>MADABPORE A/C BEJOYA</v>
      </c>
      <c r="B21" s="51"/>
      <c r="C21" s="52">
        <f>'[1]Uptodate'!$E$15</f>
        <v>0</v>
      </c>
      <c r="D21" s="53">
        <f>'[1]Uptodate'!$G$15</f>
        <v>0</v>
      </c>
      <c r="E21" s="52"/>
      <c r="F21" s="52">
        <f>'[1]Uptodate'!$K$15</f>
        <v>11624</v>
      </c>
      <c r="G21" s="54">
        <f>'[1]Uptodate'!$M$15</f>
        <v>201.98017033723332</v>
      </c>
      <c r="H21" s="55"/>
      <c r="I21" s="51"/>
    </row>
    <row r="22" spans="1:9" ht="15">
      <c r="A22" s="51" t="str">
        <f>'[1]Uptodate'!$A$16</f>
        <v>MADABPORE A/C KURMAH</v>
      </c>
      <c r="B22" s="51"/>
      <c r="C22" s="52">
        <f>'[1]Uptodate'!$E$16</f>
        <v>0</v>
      </c>
      <c r="D22" s="53">
        <f>'[1]Uptodate'!$G$16</f>
        <v>0</v>
      </c>
      <c r="E22" s="52"/>
      <c r="F22" s="52">
        <f>'[1]Uptodate'!$K$16</f>
        <v>3400.5</v>
      </c>
      <c r="G22" s="54">
        <f>'[1]Uptodate'!$M$16</f>
        <v>206.05366857815028</v>
      </c>
      <c r="H22" s="55"/>
      <c r="I22" s="51"/>
    </row>
    <row r="23" spans="1:9" ht="15">
      <c r="A23" s="51" t="str">
        <f>'[1]Uptodate'!$A$17</f>
        <v>MADABPORE A/C PATRAKHOLA</v>
      </c>
      <c r="B23" s="51"/>
      <c r="C23" s="52">
        <f>'[1]Uptodate'!$E$17</f>
        <v>0</v>
      </c>
      <c r="D23" s="53">
        <f>'[1]Uptodate'!$G$17</f>
        <v>0</v>
      </c>
      <c r="E23" s="52"/>
      <c r="F23" s="52">
        <f>'[1]Uptodate'!$K$17</f>
        <v>43866.9</v>
      </c>
      <c r="G23" s="54">
        <f>'[1]Uptodate'!$M$17</f>
        <v>222.47247924973044</v>
      </c>
      <c r="H23" s="55"/>
      <c r="I23" s="51"/>
    </row>
    <row r="24" spans="1:9" ht="15">
      <c r="A24" s="51" t="str">
        <f>'[1]Uptodate'!$A$18</f>
        <v>MALNICHERRA</v>
      </c>
      <c r="B24" s="51"/>
      <c r="C24" s="52">
        <f>'[1]Uptodate'!$E$18</f>
        <v>11521.8</v>
      </c>
      <c r="D24" s="53">
        <f>'[1]Uptodate'!$G$18</f>
        <v>238.31592285927547</v>
      </c>
      <c r="E24" s="52"/>
      <c r="F24" s="52">
        <f>'[1]Uptodate'!$K$18</f>
        <v>758058.4999999999</v>
      </c>
      <c r="G24" s="54">
        <f>'[1]Uptodate'!$M$18</f>
        <v>272.38884162633894</v>
      </c>
      <c r="H24" s="55"/>
      <c r="I24" s="51"/>
    </row>
    <row r="25" spans="1:9" ht="15">
      <c r="A25" s="51" t="str">
        <f>'[1]Uptodate'!$A$19</f>
        <v>OOTTERBHAG &amp; INDANUGGER</v>
      </c>
      <c r="B25" s="51"/>
      <c r="C25" s="52">
        <f>'[1]Uptodate'!$E$19</f>
        <v>18032.9</v>
      </c>
      <c r="D25" s="53">
        <f>'[1]Uptodate'!$G$19</f>
        <v>172.6383942682541</v>
      </c>
      <c r="E25" s="52"/>
      <c r="F25" s="52">
        <f>'[1]Uptodate'!$K$19</f>
        <v>570087.0000000001</v>
      </c>
      <c r="G25" s="54">
        <f>'[1]Uptodate'!$M$19</f>
        <v>260.6800690070112</v>
      </c>
      <c r="H25" s="55"/>
      <c r="I25" s="51"/>
    </row>
    <row r="26" spans="1:9" ht="15">
      <c r="A26" s="51" t="str">
        <f>'[1]Uptodate'!$A$20</f>
        <v>PREMNAGAR A/C BEJOYA</v>
      </c>
      <c r="B26" s="51"/>
      <c r="C26" s="52">
        <f>'[1]Uptodate'!$E$20</f>
        <v>0</v>
      </c>
      <c r="D26" s="53">
        <f>'[1]Uptodate'!$G$20</f>
        <v>0</v>
      </c>
      <c r="E26" s="52"/>
      <c r="F26" s="52">
        <f>'[1]Uptodate'!$K$20</f>
        <v>4936.5</v>
      </c>
      <c r="G26" s="54">
        <f>'[1]Uptodate'!$M$20</f>
        <v>223.55555555555554</v>
      </c>
      <c r="H26" s="55"/>
      <c r="I26" s="51"/>
    </row>
    <row r="27" spans="1:9" ht="15">
      <c r="A27" s="51" t="str">
        <f>'[1]Uptodate'!$A$21</f>
        <v>RAJNAGAR</v>
      </c>
      <c r="B27" s="51"/>
      <c r="C27" s="52">
        <f>'[1]Uptodate'!$E$21</f>
        <v>11793.2</v>
      </c>
      <c r="D27" s="53">
        <f>'[1]Uptodate'!$G$21</f>
        <v>166.8635993623444</v>
      </c>
      <c r="E27" s="52"/>
      <c r="F27" s="52">
        <f>'[1]Uptodate'!$K$21</f>
        <v>642649.9999999999</v>
      </c>
      <c r="G27" s="54">
        <f>'[1]Uptodate'!$M$21</f>
        <v>263.0039800824711</v>
      </c>
      <c r="H27" s="55"/>
      <c r="I27" s="51"/>
    </row>
    <row r="28" spans="1:9" ht="15">
      <c r="A28" s="51" t="str">
        <f>'[1]Uptodate'!$A$22</f>
        <v>RAJNAGAR A/C KASHIPUR</v>
      </c>
      <c r="B28" s="51"/>
      <c r="C28" s="52">
        <f>'[1]Uptodate'!$E$22</f>
        <v>0</v>
      </c>
      <c r="D28" s="53">
        <f>'[1]Uptodate'!$G$22</f>
        <v>0</v>
      </c>
      <c r="E28" s="52"/>
      <c r="F28" s="52">
        <f>'[1]Uptodate'!$K$22</f>
        <v>17003.5</v>
      </c>
      <c r="G28" s="54">
        <f>'[1]Uptodate'!$M$22</f>
        <v>199.90322580645162</v>
      </c>
      <c r="H28" s="55"/>
      <c r="I28" s="51"/>
    </row>
    <row r="29" spans="1:9" ht="15">
      <c r="A29" s="51" t="str">
        <f>'[1]Uptodate'!$A$23</f>
        <v>SRIGOBINDPUR</v>
      </c>
      <c r="B29" s="51"/>
      <c r="C29" s="52">
        <f>'[1]Uptodate'!$E$23</f>
        <v>2742.5</v>
      </c>
      <c r="D29" s="53">
        <f>'[1]Uptodate'!$G$23</f>
        <v>252.8</v>
      </c>
      <c r="E29" s="52"/>
      <c r="F29" s="52">
        <f>'[1]Uptodate'!$K$23</f>
        <v>191646.19999999995</v>
      </c>
      <c r="G29" s="54">
        <f>'[1]Uptodate'!$M$23</f>
        <v>275.48416717889535</v>
      </c>
      <c r="H29" s="55"/>
      <c r="I29" s="51"/>
    </row>
    <row r="30" spans="1:9" ht="16.5">
      <c r="A30" s="51" t="str">
        <f>'[1]Uptodate'!$A$24</f>
        <v>SURMA</v>
      </c>
      <c r="B30" s="51"/>
      <c r="C30" s="57">
        <f>'[1]Uptodate'!$E$24</f>
        <v>35500.1</v>
      </c>
      <c r="D30" s="58">
        <f>'[1]Uptodate'!$G$24</f>
        <v>266.84891310165324</v>
      </c>
      <c r="E30" s="52"/>
      <c r="F30" s="57">
        <f>'[1]Uptodate'!$K$24</f>
        <v>872106.0999999999</v>
      </c>
      <c r="G30" s="59">
        <f>'[1]Uptodate'!$M$24</f>
        <v>272.11881593306134</v>
      </c>
      <c r="H30" s="55"/>
      <c r="I30" s="51"/>
    </row>
    <row r="31" spans="1:9" ht="16.5">
      <c r="A31" s="51" t="str">
        <f>'[1]Uptodate'!$A$25</f>
        <v>TOTAL:</v>
      </c>
      <c r="B31" s="51"/>
      <c r="C31" s="57">
        <f>'[1]Uptodate'!$E$25</f>
        <v>117177.5</v>
      </c>
      <c r="D31" s="58">
        <f>'[1]Uptodate'!$G$25</f>
        <v>222.19931898188648</v>
      </c>
      <c r="E31" s="52"/>
      <c r="F31" s="57">
        <f>'[1]Uptodate'!$K$25</f>
        <v>4787365.299999999</v>
      </c>
      <c r="G31" s="59">
        <f>'[1]Uptodate'!$M$25</f>
        <v>268.0226150488246</v>
      </c>
      <c r="H31" s="55"/>
      <c r="I31" s="51"/>
    </row>
    <row r="32" spans="1:9" ht="15">
      <c r="A32" s="47"/>
      <c r="B32" s="51"/>
      <c r="C32" s="62">
        <f>SUM(C10:C30)-C31</f>
        <v>0</v>
      </c>
      <c r="D32" s="53"/>
      <c r="E32" s="52"/>
      <c r="F32" s="62">
        <f>SUM(F10:F30)-F31</f>
        <v>0</v>
      </c>
      <c r="G32" s="54"/>
      <c r="H32" s="51"/>
      <c r="I32" s="51"/>
    </row>
    <row r="33" spans="1:9" ht="15">
      <c r="A33" s="47" t="str">
        <f>'[1]Uptodate'!$A$26</f>
        <v>Old Season: 2017-2018</v>
      </c>
      <c r="B33" s="51"/>
      <c r="C33" s="48" t="s">
        <v>7</v>
      </c>
      <c r="D33" s="49" t="s">
        <v>9</v>
      </c>
      <c r="E33" s="50"/>
      <c r="F33" s="48" t="s">
        <v>7</v>
      </c>
      <c r="G33" s="48" t="s">
        <v>9</v>
      </c>
      <c r="H33" s="51"/>
      <c r="I33" s="51"/>
    </row>
    <row r="34" spans="1:9" ht="15">
      <c r="A34" s="60" t="str">
        <f>'[1]Uptodate'!$A$27</f>
        <v>GARDEN (C  T  C)</v>
      </c>
      <c r="B34" s="51"/>
      <c r="C34" s="52"/>
      <c r="D34" s="53"/>
      <c r="E34" s="52"/>
      <c r="F34" s="52"/>
      <c r="G34" s="54"/>
      <c r="H34" s="51"/>
      <c r="I34" s="51"/>
    </row>
    <row r="35" spans="1:9" ht="15">
      <c r="A35" s="51" t="str">
        <f>'[1]Uptodate'!$A$28</f>
        <v>DOLOI</v>
      </c>
      <c r="B35" s="51"/>
      <c r="C35" s="52">
        <f>'[1]Uptodate'!$E$28</f>
        <v>0</v>
      </c>
      <c r="D35" s="53">
        <f>'[1]Uptodate'!$G$28</f>
        <v>0</v>
      </c>
      <c r="E35" s="52"/>
      <c r="F35" s="52">
        <f>'[1]Uptodate'!$K$28</f>
        <v>17553</v>
      </c>
      <c r="G35" s="54">
        <f>'[1]Uptodate'!$M$28</f>
        <v>203.2832564234034</v>
      </c>
      <c r="H35" s="51"/>
      <c r="I35" s="51"/>
    </row>
    <row r="36" spans="1:9" ht="15">
      <c r="A36" s="51" t="str">
        <f>'[1]Uptodate'!$A$29</f>
        <v>MALNICHERRA</v>
      </c>
      <c r="B36" s="51"/>
      <c r="C36" s="52">
        <f>'[1]Uptodate'!$E$29</f>
        <v>0</v>
      </c>
      <c r="D36" s="53">
        <f>'[1]Uptodate'!$G$29</f>
        <v>0</v>
      </c>
      <c r="E36" s="52"/>
      <c r="F36" s="52">
        <f>'[1]Uptodate'!$K$29</f>
        <v>16730</v>
      </c>
      <c r="G36" s="54">
        <f>'[1]Uptodate'!$M$29</f>
        <v>203.7408547519426</v>
      </c>
      <c r="H36" s="51"/>
      <c r="I36" s="51"/>
    </row>
    <row r="37" spans="1:9" ht="15">
      <c r="A37" s="51" t="str">
        <f>'[1]Uptodate'!$A$30</f>
        <v>N.B.C.T.I.</v>
      </c>
      <c r="B37" s="51"/>
      <c r="C37" s="52">
        <f>'[1]Uptodate'!$E$30</f>
        <v>0</v>
      </c>
      <c r="D37" s="53">
        <f>'[1]Uptodate'!$G$30</f>
        <v>0</v>
      </c>
      <c r="E37" s="52"/>
      <c r="F37" s="52">
        <f>'[1]Uptodate'!$K$30</f>
        <v>9866.9</v>
      </c>
      <c r="G37" s="54">
        <f>'[1]Uptodate'!$M$30</f>
        <v>208.89365454195342</v>
      </c>
      <c r="H37" s="51"/>
      <c r="I37" s="51"/>
    </row>
    <row r="38" spans="1:9" ht="16.5">
      <c r="A38" s="51" t="str">
        <f>'[1]Uptodate'!$A$31</f>
        <v>RAJNAGAR</v>
      </c>
      <c r="B38" s="51"/>
      <c r="C38" s="52">
        <f>'[1]Uptodate'!$E$31</f>
        <v>0</v>
      </c>
      <c r="D38" s="53">
        <f>'[1]Uptodate'!$G$31</f>
        <v>0</v>
      </c>
      <c r="E38" s="52"/>
      <c r="F38" s="57">
        <f>'[1]Uptodate'!$K$31</f>
        <v>22491.4</v>
      </c>
      <c r="G38" s="59">
        <f>'[1]Uptodate'!$M$31</f>
        <v>204.602479169816</v>
      </c>
      <c r="H38" s="51"/>
      <c r="I38" s="51"/>
    </row>
    <row r="39" spans="1:9" ht="16.5">
      <c r="A39" s="51" t="str">
        <f>'[1]Uptodate'!$A$32</f>
        <v>TOTAL:</v>
      </c>
      <c r="B39" s="51"/>
      <c r="C39" s="57">
        <f>'[1]Uptodate'!$E$32</f>
        <v>0</v>
      </c>
      <c r="D39" s="58">
        <f>'[1]Uptodate'!$G$32</f>
        <v>0</v>
      </c>
      <c r="E39" s="52"/>
      <c r="F39" s="57">
        <f>'[1]Uptodate'!$K$32</f>
        <v>66641.29999999999</v>
      </c>
      <c r="G39" s="59">
        <f>'[1]Uptodate'!$M$32</f>
        <v>204.67404597449334</v>
      </c>
      <c r="H39" s="51"/>
      <c r="I39" s="51"/>
    </row>
    <row r="40" spans="1:9" ht="16.5">
      <c r="A40" s="51" t="str">
        <f>'[1]Uptodate'!$A$33</f>
        <v>GRAND TOTAL</v>
      </c>
      <c r="B40" s="51"/>
      <c r="C40" s="57">
        <f>'[1]Uptodate'!$E$33</f>
        <v>117177.5</v>
      </c>
      <c r="D40" s="58">
        <f>'[1]Uptodate'!$G$33</f>
        <v>222.19931898188648</v>
      </c>
      <c r="E40" s="52"/>
      <c r="F40" s="57">
        <f>'[1]Uptodate'!$K$33</f>
        <v>4854006.599999999</v>
      </c>
      <c r="G40" s="59">
        <f>'[1]Uptodate'!$M$33</f>
        <v>267.15289414728045</v>
      </c>
      <c r="H40" s="51"/>
      <c r="I40" s="51"/>
    </row>
    <row r="41" spans="1:9" ht="15">
      <c r="A41" s="117"/>
      <c r="B41" s="51"/>
      <c r="C41" s="52">
        <f>SUM(C10:C30)+C39-C40</f>
        <v>0</v>
      </c>
      <c r="D41" s="53"/>
      <c r="E41" s="52"/>
      <c r="F41" s="52">
        <f>SUM(F10:F30)+F39-F40</f>
        <v>0</v>
      </c>
      <c r="G41" s="54"/>
      <c r="H41" s="51"/>
      <c r="I41" s="51"/>
    </row>
    <row r="42" spans="1:9" ht="16.5">
      <c r="A42" s="61"/>
      <c r="B42" s="51"/>
      <c r="C42" s="57" t="str">
        <f>'[1]Uptodate'!$E$35</f>
        <v>Sale No. 38</v>
      </c>
      <c r="D42" s="53"/>
      <c r="E42" s="52"/>
      <c r="F42" s="52"/>
      <c r="G42" s="63" t="str">
        <f>'[1]Uptodate'!$I$35</f>
        <v>Upto Sale No. 38</v>
      </c>
      <c r="H42" s="51"/>
      <c r="I42" s="51"/>
    </row>
    <row r="43" spans="1:9" ht="15">
      <c r="A43" s="60" t="str">
        <f>'[1]Uptodate'!$A$36</f>
        <v>Buyers Purchase Analysis</v>
      </c>
      <c r="B43" s="64" t="s">
        <v>36</v>
      </c>
      <c r="C43" s="65" t="s">
        <v>7</v>
      </c>
      <c r="D43" s="66" t="s">
        <v>37</v>
      </c>
      <c r="E43" s="52"/>
      <c r="F43" s="64" t="s">
        <v>36</v>
      </c>
      <c r="G43" s="65" t="s">
        <v>7</v>
      </c>
      <c r="H43" s="67" t="s">
        <v>37</v>
      </c>
      <c r="I43" s="51"/>
    </row>
    <row r="44" spans="1:9" ht="15">
      <c r="A44" s="51" t="str">
        <f>'[1]Uptodate'!$A$37</f>
        <v>EXPORT:</v>
      </c>
      <c r="B44" s="68">
        <f>'[1]Uptodate'!$D$37</f>
        <v>0</v>
      </c>
      <c r="C44" s="52">
        <f>'[1]Uptodate'!$E$37</f>
        <v>0</v>
      </c>
      <c r="D44" s="53">
        <f>'[1]Uptodate'!$G$37</f>
        <v>0</v>
      </c>
      <c r="E44" s="69"/>
      <c r="F44" s="69">
        <f>'[1]Uptodate'!$I$37</f>
        <v>57</v>
      </c>
      <c r="G44" s="70">
        <f>'[1]Uptodate'!$J$37</f>
        <v>3127</v>
      </c>
      <c r="H44" s="71">
        <f>'[1]Uptodate'!$L$37</f>
        <v>277.10665174288454</v>
      </c>
      <c r="I44" s="72">
        <f>G44/G46</f>
        <v>0.0006442100840983613</v>
      </c>
    </row>
    <row r="45" spans="1:9" ht="16.5">
      <c r="A45" s="51" t="str">
        <f>'[1]Uptodate'!$A$38</f>
        <v>INTERNAL :</v>
      </c>
      <c r="B45" s="73">
        <f>'[1]Uptodate'!$D$38</f>
        <v>2141</v>
      </c>
      <c r="C45" s="57">
        <f>'[1]Uptodate'!$E$38</f>
        <v>117177.5</v>
      </c>
      <c r="D45" s="58">
        <f>'[1]Uptodate'!$G$38</f>
        <v>222.19931898188645</v>
      </c>
      <c r="E45" s="69"/>
      <c r="F45" s="74">
        <f>'[1]Uptodate'!$I$38</f>
        <v>88484</v>
      </c>
      <c r="G45" s="75">
        <f>'[1]Uptodate'!$J$38</f>
        <v>4850879.599999999</v>
      </c>
      <c r="H45" s="76">
        <f>'[1]Uptodate'!$L$38</f>
        <v>267.1464777027244</v>
      </c>
      <c r="I45" s="77">
        <f>G45/G46</f>
        <v>0.9993557899159017</v>
      </c>
    </row>
    <row r="46" spans="1:9" ht="16.5">
      <c r="A46" s="51" t="str">
        <f>'[1]Uptodate'!$A$39</f>
        <v>TOTAL :</v>
      </c>
      <c r="B46" s="73">
        <f>'[1]Uptodate'!$D$39</f>
        <v>2141</v>
      </c>
      <c r="C46" s="57">
        <f>'[1]Uptodate'!$E$39</f>
        <v>117177.5</v>
      </c>
      <c r="D46" s="58">
        <f>'[1]Uptodate'!$G$39</f>
        <v>222.19931898188645</v>
      </c>
      <c r="E46" s="69"/>
      <c r="F46" s="74">
        <f>'[1]Uptodate'!$I$39</f>
        <v>88541</v>
      </c>
      <c r="G46" s="75">
        <f>'[1]Uptodate'!$J$39</f>
        <v>4854006.599999999</v>
      </c>
      <c r="H46" s="76">
        <f>'[1]Uptodate'!$L$39</f>
        <v>267.15289414728045</v>
      </c>
      <c r="I46" s="77">
        <f>G46/G46</f>
        <v>1</v>
      </c>
    </row>
    <row r="47" spans="1:9" ht="15">
      <c r="A47" s="43"/>
      <c r="B47" s="43"/>
      <c r="C47" s="78"/>
      <c r="D47" s="53" t="s">
        <v>38</v>
      </c>
      <c r="E47" s="78"/>
      <c r="F47" s="79"/>
      <c r="G47" s="43"/>
      <c r="H47" s="43"/>
      <c r="I47" s="43"/>
    </row>
    <row r="48" spans="1:9" ht="15">
      <c r="A48" s="80"/>
      <c r="B48" s="81">
        <f>B45+B44-B46</f>
        <v>0</v>
      </c>
      <c r="C48" s="81">
        <f>C45+C44-C46</f>
        <v>0</v>
      </c>
      <c r="D48" s="50"/>
      <c r="E48" s="70"/>
      <c r="F48" s="81">
        <f>F45+F44-F46</f>
        <v>0</v>
      </c>
      <c r="G48" s="81">
        <f>G45+G44-G46</f>
        <v>0</v>
      </c>
      <c r="H48" s="50"/>
      <c r="I48" s="43"/>
    </row>
    <row r="49" spans="1:9" ht="15">
      <c r="A49" s="107"/>
      <c r="B49" s="108"/>
      <c r="C49" s="108"/>
      <c r="D49" s="49"/>
      <c r="E49" s="108"/>
      <c r="F49" s="109"/>
      <c r="G49" s="109"/>
      <c r="H49" s="64"/>
      <c r="I49" s="43"/>
    </row>
    <row r="50" spans="1:9" ht="16.5">
      <c r="A50" s="110"/>
      <c r="B50" s="111"/>
      <c r="C50" s="111"/>
      <c r="D50" s="50"/>
      <c r="E50" s="69"/>
      <c r="F50" s="69"/>
      <c r="G50" s="112"/>
      <c r="H50" s="71"/>
      <c r="I50" s="4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86</v>
      </c>
      <c r="B1" s="2"/>
      <c r="C1" s="2"/>
      <c r="D1" s="2"/>
      <c r="E1" s="2"/>
      <c r="F1" s="2"/>
    </row>
    <row r="2" spans="1:6" ht="15">
      <c r="A2" s="3" t="s">
        <v>139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19" t="s">
        <v>0</v>
      </c>
      <c r="B4" s="119"/>
      <c r="C4" s="2"/>
      <c r="D4" s="2"/>
      <c r="E4" s="2"/>
      <c r="F4" s="2"/>
    </row>
    <row r="5" spans="1:6" ht="15">
      <c r="A5" s="119" t="s">
        <v>1</v>
      </c>
      <c r="B5" s="119"/>
      <c r="C5" s="119"/>
      <c r="D5" s="5"/>
      <c r="E5" s="2"/>
      <c r="F5" s="2"/>
    </row>
    <row r="6" spans="1:6" ht="18.75">
      <c r="A6" s="119" t="s">
        <v>2</v>
      </c>
      <c r="B6" s="119"/>
      <c r="C6" s="119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140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87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1848</v>
      </c>
      <c r="D12" s="12">
        <v>101168</v>
      </c>
      <c r="E12" s="13">
        <v>22238678.5</v>
      </c>
      <c r="F12" s="14">
        <f>E12/D12</f>
        <v>219.81929562707575</v>
      </c>
    </row>
    <row r="13" spans="1:6" ht="15">
      <c r="A13" s="2" t="s">
        <v>12</v>
      </c>
      <c r="B13" s="10" t="s">
        <v>11</v>
      </c>
      <c r="C13" s="15">
        <v>293</v>
      </c>
      <c r="D13" s="16">
        <v>16009.5</v>
      </c>
      <c r="E13" s="17">
        <v>3798082.2</v>
      </c>
      <c r="F13" s="14">
        <f>E13/D13</f>
        <v>237.23927667947157</v>
      </c>
    </row>
    <row r="14" spans="1:6" ht="15">
      <c r="A14" s="2" t="s">
        <v>13</v>
      </c>
      <c r="B14" s="10"/>
      <c r="C14" s="98">
        <f>C12+C13</f>
        <v>2141</v>
      </c>
      <c r="D14" s="19">
        <f>D12+D13</f>
        <v>117177.5</v>
      </c>
      <c r="E14" s="20">
        <f>E12+E13</f>
        <v>26036760.7</v>
      </c>
      <c r="F14" s="21">
        <f>E14/D14</f>
        <v>222.19931898188645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88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2141</v>
      </c>
      <c r="D21" s="29">
        <f>+D14+D19</f>
        <v>117177.5</v>
      </c>
      <c r="E21" s="20">
        <f>+E19+E14</f>
        <v>26036760.7</v>
      </c>
      <c r="F21" s="21">
        <f>E21/D21</f>
        <v>222.19931898188645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'[1]Uptodate'!$D$37</f>
        <v>0</v>
      </c>
      <c r="D24" s="32">
        <f>'[1]Uptodate'!$E$37</f>
        <v>0</v>
      </c>
      <c r="E24" s="33">
        <f>'[1]Uptodate'!$G$37</f>
        <v>0</v>
      </c>
      <c r="F24" s="34">
        <f>'[1]Uptodate'!$C$37</f>
        <v>0</v>
      </c>
    </row>
    <row r="25" spans="1:6" ht="15">
      <c r="A25" s="5" t="s">
        <v>18</v>
      </c>
      <c r="B25" s="2"/>
      <c r="C25" s="35">
        <f>'[1]Uptodate'!$D$38</f>
        <v>2141</v>
      </c>
      <c r="D25" s="36">
        <f>'[1]Uptodate'!$E$38</f>
        <v>117177.5</v>
      </c>
      <c r="E25" s="37">
        <f>'[1]Uptodate'!$G$38</f>
        <v>222.19931898188645</v>
      </c>
      <c r="F25" s="38">
        <f>'[1]Uptodate'!$C$38</f>
        <v>1</v>
      </c>
    </row>
    <row r="26" spans="1:6" ht="15">
      <c r="A26" s="5" t="s">
        <v>19</v>
      </c>
      <c r="B26" s="2"/>
      <c r="C26" s="35">
        <f>'[1]Uptodate'!$D$39</f>
        <v>2141</v>
      </c>
      <c r="D26" s="36">
        <f>'[1]Uptodate'!$E$39</f>
        <v>117177.5</v>
      </c>
      <c r="E26" s="37">
        <f>'[1]Uptodate'!$G$39</f>
        <v>222.19931898188645</v>
      </c>
      <c r="F26" s="38">
        <f>'[1]Uptodate'!$C$39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42" customWidth="1"/>
    <col min="3" max="3" width="10.8515625" style="41" customWidth="1"/>
    <col min="4" max="4" width="6.7109375" style="42" customWidth="1"/>
    <col min="5" max="5" width="9.28125" style="41" customWidth="1"/>
    <col min="6" max="6" width="9.57421875" style="42" bestFit="1" customWidth="1"/>
    <col min="7" max="7" width="10.421875" style="41" customWidth="1"/>
    <col min="8" max="8" width="8.28125" style="40" customWidth="1"/>
    <col min="9" max="9" width="0.9921875" style="0" customWidth="1"/>
    <col min="10" max="10" width="8.7109375" style="42" customWidth="1"/>
    <col min="11" max="11" width="11.8515625" style="41" customWidth="1"/>
    <col min="12" max="12" width="8.57421875" style="40" customWidth="1"/>
    <col min="13" max="13" width="1.421875" style="0" customWidth="1"/>
  </cols>
  <sheetData>
    <row r="1" spans="1:12" ht="16.5" customHeight="1">
      <c r="A1" s="5" t="s">
        <v>141</v>
      </c>
      <c r="B1" s="5"/>
      <c r="C1" s="23"/>
      <c r="D1" s="82"/>
      <c r="E1" s="23"/>
      <c r="F1" s="82"/>
      <c r="G1" s="23"/>
      <c r="H1" s="83"/>
      <c r="I1" s="5"/>
      <c r="J1" s="82"/>
      <c r="K1" s="23"/>
      <c r="L1" s="83"/>
    </row>
    <row r="2" spans="1:12" ht="16.5" customHeight="1">
      <c r="A2" s="84" t="s">
        <v>142</v>
      </c>
      <c r="B2" s="5"/>
      <c r="C2" s="23"/>
      <c r="D2" s="82"/>
      <c r="E2" s="23"/>
      <c r="F2" s="82"/>
      <c r="G2" s="23"/>
      <c r="H2" s="83"/>
      <c r="I2" s="5"/>
      <c r="J2" s="82"/>
      <c r="K2" s="23"/>
      <c r="L2" s="83"/>
    </row>
    <row r="3" spans="1:12" ht="16.5" customHeight="1">
      <c r="A3" s="5" t="s">
        <v>39</v>
      </c>
      <c r="B3" s="5"/>
      <c r="C3" s="23"/>
      <c r="D3" s="82"/>
      <c r="E3" s="23"/>
      <c r="F3" s="82"/>
      <c r="G3" s="23"/>
      <c r="H3" s="83"/>
      <c r="I3" s="5"/>
      <c r="J3" s="82"/>
      <c r="K3" s="23"/>
      <c r="L3" s="83"/>
    </row>
    <row r="4" spans="1:12" ht="16.5" customHeight="1">
      <c r="A4" s="5" t="s">
        <v>0</v>
      </c>
      <c r="B4" s="5"/>
      <c r="C4" s="23"/>
      <c r="D4" s="82"/>
      <c r="E4" s="23"/>
      <c r="F4" s="82"/>
      <c r="G4" s="23"/>
      <c r="H4" s="83"/>
      <c r="I4" s="5"/>
      <c r="J4" s="82"/>
      <c r="K4" s="23"/>
      <c r="L4" s="83"/>
    </row>
    <row r="5" spans="1:12" ht="16.5" customHeight="1">
      <c r="A5" s="5" t="s">
        <v>1</v>
      </c>
      <c r="B5" s="5"/>
      <c r="C5" s="23"/>
      <c r="D5" s="82"/>
      <c r="E5" s="23"/>
      <c r="F5" s="82"/>
      <c r="G5" s="23"/>
      <c r="H5" s="83"/>
      <c r="I5" s="5"/>
      <c r="J5" s="82"/>
      <c r="K5" s="23"/>
      <c r="L5" s="83"/>
    </row>
    <row r="6" spans="1:12" ht="16.5" customHeight="1">
      <c r="A6" s="5" t="s">
        <v>40</v>
      </c>
      <c r="B6" s="5"/>
      <c r="C6" s="23"/>
      <c r="D6" s="82"/>
      <c r="E6" s="23"/>
      <c r="F6" s="82"/>
      <c r="G6" s="23"/>
      <c r="H6" s="83"/>
      <c r="I6" s="5"/>
      <c r="J6" s="82"/>
      <c r="K6" s="23"/>
      <c r="L6" s="83"/>
    </row>
    <row r="7" spans="1:12" ht="16.5" customHeight="1">
      <c r="A7" s="85" t="s">
        <v>41</v>
      </c>
      <c r="B7" s="5"/>
      <c r="C7" s="23"/>
      <c r="D7" s="82"/>
      <c r="E7" s="23"/>
      <c r="F7" s="82"/>
      <c r="G7" s="23"/>
      <c r="H7" s="83"/>
      <c r="I7" s="5"/>
      <c r="J7" s="82"/>
      <c r="K7" s="23"/>
      <c r="L7" s="83"/>
    </row>
    <row r="8" spans="1:12" ht="16.5" customHeight="1">
      <c r="A8" s="85"/>
      <c r="B8" s="5"/>
      <c r="C8" s="23"/>
      <c r="D8" s="82"/>
      <c r="E8" s="86" t="s">
        <v>42</v>
      </c>
      <c r="F8" s="82"/>
      <c r="G8" s="23"/>
      <c r="H8" s="83"/>
      <c r="I8" s="5"/>
      <c r="J8" s="82"/>
      <c r="K8" s="23"/>
      <c r="L8" s="83"/>
    </row>
    <row r="9" spans="1:12" ht="16.5" customHeight="1">
      <c r="A9" s="87" t="s">
        <v>143</v>
      </c>
      <c r="B9" s="30"/>
      <c r="C9" s="88"/>
      <c r="D9" s="89"/>
      <c r="E9" s="88"/>
      <c r="F9" s="89"/>
      <c r="G9" s="88"/>
      <c r="H9" s="90"/>
      <c r="I9" s="30"/>
      <c r="J9" s="89"/>
      <c r="K9" s="88"/>
      <c r="L9" s="90"/>
    </row>
    <row r="10" spans="1:12" ht="16.5" customHeight="1">
      <c r="A10" s="87"/>
      <c r="B10" s="30"/>
      <c r="C10" s="88"/>
      <c r="D10" s="89"/>
      <c r="E10" s="88"/>
      <c r="F10" s="89"/>
      <c r="G10" s="88"/>
      <c r="H10" s="90"/>
      <c r="I10" s="30"/>
      <c r="J10" s="89"/>
      <c r="K10" s="88"/>
      <c r="L10" s="90"/>
    </row>
    <row r="11" spans="1:12" ht="16.5" customHeight="1">
      <c r="A11" s="87"/>
      <c r="B11" s="30"/>
      <c r="C11" s="88" t="s">
        <v>144</v>
      </c>
      <c r="D11" s="89"/>
      <c r="E11" s="88"/>
      <c r="F11" s="89"/>
      <c r="G11" s="88"/>
      <c r="H11" s="90"/>
      <c r="I11" s="30"/>
      <c r="J11" s="82"/>
      <c r="K11" s="88" t="s">
        <v>145</v>
      </c>
      <c r="L11" s="90"/>
    </row>
    <row r="12" spans="1:12" ht="16.5" customHeight="1">
      <c r="A12" s="85" t="s">
        <v>43</v>
      </c>
      <c r="B12" s="30"/>
      <c r="C12" s="88" t="s">
        <v>44</v>
      </c>
      <c r="D12" s="89"/>
      <c r="E12" s="88" t="s">
        <v>45</v>
      </c>
      <c r="F12" s="89"/>
      <c r="G12" s="88" t="s">
        <v>46</v>
      </c>
      <c r="H12" s="83"/>
      <c r="I12" s="5"/>
      <c r="J12" s="82">
        <v>0</v>
      </c>
      <c r="K12" s="23"/>
      <c r="L12" s="83"/>
    </row>
    <row r="13" spans="1:12" ht="16.5" customHeight="1">
      <c r="A13" s="85" t="s">
        <v>47</v>
      </c>
      <c r="B13" s="91" t="s">
        <v>36</v>
      </c>
      <c r="C13" s="36" t="s">
        <v>48</v>
      </c>
      <c r="D13" s="89" t="s">
        <v>36</v>
      </c>
      <c r="E13" s="88" t="s">
        <v>48</v>
      </c>
      <c r="F13" s="89" t="s">
        <v>36</v>
      </c>
      <c r="G13" s="88" t="s">
        <v>48</v>
      </c>
      <c r="H13" s="90" t="s">
        <v>49</v>
      </c>
      <c r="I13" s="30"/>
      <c r="J13" s="89" t="s">
        <v>36</v>
      </c>
      <c r="K13" s="88" t="s">
        <v>48</v>
      </c>
      <c r="L13" s="90" t="s">
        <v>49</v>
      </c>
    </row>
    <row r="14" spans="1:12" ht="16.5" customHeight="1">
      <c r="A14" s="5" t="s">
        <v>117</v>
      </c>
      <c r="B14" s="92"/>
      <c r="C14" s="86"/>
      <c r="D14" s="93"/>
      <c r="E14" s="86"/>
      <c r="F14" s="82">
        <v>0</v>
      </c>
      <c r="G14" s="23">
        <v>0</v>
      </c>
      <c r="H14" s="83"/>
      <c r="I14" s="94" t="e">
        <v>#REF!</v>
      </c>
      <c r="J14" s="82">
        <v>57</v>
      </c>
      <c r="K14" s="41">
        <v>3127</v>
      </c>
      <c r="L14" s="83">
        <v>277.10665174288454</v>
      </c>
    </row>
    <row r="15" spans="1:12" ht="16.5" customHeight="1">
      <c r="A15" s="5" t="s">
        <v>13</v>
      </c>
      <c r="B15" s="95">
        <v>0</v>
      </c>
      <c r="C15" s="96">
        <v>0</v>
      </c>
      <c r="D15" s="97">
        <v>0</v>
      </c>
      <c r="E15" s="96">
        <v>0</v>
      </c>
      <c r="F15" s="98">
        <v>0</v>
      </c>
      <c r="G15" s="19">
        <v>0</v>
      </c>
      <c r="H15" s="99">
        <v>0</v>
      </c>
      <c r="I15" s="100"/>
      <c r="J15" s="97">
        <v>57</v>
      </c>
      <c r="K15" s="96">
        <v>3127</v>
      </c>
      <c r="L15" s="101">
        <v>277.10665174288454</v>
      </c>
    </row>
    <row r="16" spans="1:12" ht="16.5" customHeight="1">
      <c r="A16" s="5"/>
      <c r="B16" s="92"/>
      <c r="C16" s="86"/>
      <c r="D16" s="93"/>
      <c r="E16" s="86"/>
      <c r="F16" s="82"/>
      <c r="G16" s="23"/>
      <c r="H16" s="83"/>
      <c r="I16" s="94"/>
      <c r="J16" s="93"/>
      <c r="K16" s="86"/>
      <c r="L16" s="102"/>
    </row>
    <row r="17" spans="1:12" ht="16.5" customHeight="1">
      <c r="A17" s="85" t="s">
        <v>51</v>
      </c>
      <c r="B17" s="91" t="s">
        <v>36</v>
      </c>
      <c r="C17" s="36" t="s">
        <v>48</v>
      </c>
      <c r="D17" s="89" t="s">
        <v>36</v>
      </c>
      <c r="E17" s="88" t="s">
        <v>48</v>
      </c>
      <c r="F17" s="89" t="s">
        <v>36</v>
      </c>
      <c r="G17" s="88" t="s">
        <v>48</v>
      </c>
      <c r="H17" s="90" t="s">
        <v>49</v>
      </c>
      <c r="I17" s="30"/>
      <c r="J17" s="89" t="s">
        <v>36</v>
      </c>
      <c r="K17" s="88" t="s">
        <v>48</v>
      </c>
      <c r="L17" s="90" t="s">
        <v>49</v>
      </c>
    </row>
    <row r="18" spans="1:12" ht="16.5" customHeight="1">
      <c r="A18" s="5" t="s">
        <v>52</v>
      </c>
      <c r="B18" s="103">
        <v>110</v>
      </c>
      <c r="C18" s="32">
        <v>6021.5</v>
      </c>
      <c r="D18" s="82">
        <v>10</v>
      </c>
      <c r="E18" s="23">
        <v>549.2</v>
      </c>
      <c r="F18" s="82">
        <v>120</v>
      </c>
      <c r="G18" s="23">
        <v>6570.7</v>
      </c>
      <c r="H18" s="83">
        <v>268.80880271508363</v>
      </c>
      <c r="I18" s="83"/>
      <c r="J18" s="82">
        <v>21095</v>
      </c>
      <c r="K18" s="23">
        <v>1156864.2</v>
      </c>
      <c r="L18" s="83">
        <v>283.06482506762677</v>
      </c>
    </row>
    <row r="19" spans="1:12" ht="16.5" customHeight="1">
      <c r="A19" s="5" t="s">
        <v>127</v>
      </c>
      <c r="B19" s="103">
        <v>60</v>
      </c>
      <c r="C19" s="32">
        <v>3283.5</v>
      </c>
      <c r="D19" s="82"/>
      <c r="E19" s="23"/>
      <c r="F19" s="82">
        <v>60</v>
      </c>
      <c r="G19" s="23">
        <v>3283.5</v>
      </c>
      <c r="H19" s="83">
        <v>258.75178924927667</v>
      </c>
      <c r="I19" s="83"/>
      <c r="J19" s="82">
        <v>131</v>
      </c>
      <c r="K19" s="23">
        <v>7179.5</v>
      </c>
      <c r="L19" s="83">
        <v>277.61814889616267</v>
      </c>
    </row>
    <row r="20" spans="1:12" ht="16.5" customHeight="1">
      <c r="A20" s="5" t="s">
        <v>96</v>
      </c>
      <c r="B20" s="103">
        <v>50</v>
      </c>
      <c r="C20" s="32">
        <v>2735</v>
      </c>
      <c r="D20" s="82">
        <v>12</v>
      </c>
      <c r="E20" s="23">
        <v>656.8</v>
      </c>
      <c r="F20" s="82">
        <v>62</v>
      </c>
      <c r="G20" s="23">
        <v>3391.8</v>
      </c>
      <c r="H20" s="83">
        <v>247.58458635532756</v>
      </c>
      <c r="I20" s="83"/>
      <c r="J20" s="82">
        <v>2481</v>
      </c>
      <c r="K20" s="23">
        <v>136120.39999999997</v>
      </c>
      <c r="L20" s="83">
        <v>264.4152426822137</v>
      </c>
    </row>
    <row r="21" spans="1:12" ht="16.5" customHeight="1">
      <c r="A21" s="5" t="s">
        <v>65</v>
      </c>
      <c r="B21" s="103">
        <v>30</v>
      </c>
      <c r="C21" s="32">
        <v>1644</v>
      </c>
      <c r="D21" s="82"/>
      <c r="E21" s="23"/>
      <c r="F21" s="82">
        <v>30</v>
      </c>
      <c r="G21" s="23">
        <v>1644</v>
      </c>
      <c r="H21" s="83">
        <v>217.2214111922141</v>
      </c>
      <c r="I21" s="83"/>
      <c r="J21" s="82">
        <v>265</v>
      </c>
      <c r="K21" s="23">
        <v>14531.5</v>
      </c>
      <c r="L21" s="83">
        <v>277.4004060145202</v>
      </c>
    </row>
    <row r="22" spans="1:12" ht="16.5" customHeight="1">
      <c r="A22" s="5" t="s">
        <v>66</v>
      </c>
      <c r="B22" s="103">
        <v>85</v>
      </c>
      <c r="C22" s="32">
        <v>4660</v>
      </c>
      <c r="D22" s="31"/>
      <c r="E22" s="23"/>
      <c r="F22" s="82">
        <v>85</v>
      </c>
      <c r="G22" s="23">
        <v>4660</v>
      </c>
      <c r="H22" s="83">
        <v>163.7780042918455</v>
      </c>
      <c r="I22" s="83"/>
      <c r="J22" s="82">
        <v>693</v>
      </c>
      <c r="K22" s="23">
        <v>38007</v>
      </c>
      <c r="L22" s="83">
        <v>236.66390401768095</v>
      </c>
    </row>
    <row r="23" spans="1:12" ht="16.5" customHeight="1">
      <c r="A23" s="5" t="s">
        <v>55</v>
      </c>
      <c r="B23" s="103">
        <v>174</v>
      </c>
      <c r="C23" s="32">
        <v>9538.5</v>
      </c>
      <c r="D23" s="31">
        <v>21</v>
      </c>
      <c r="E23" s="23">
        <v>1152.4</v>
      </c>
      <c r="F23" s="82">
        <v>195</v>
      </c>
      <c r="G23" s="23">
        <v>10690.9</v>
      </c>
      <c r="H23" s="83">
        <v>234.21930800961567</v>
      </c>
      <c r="I23" s="83"/>
      <c r="J23" s="82">
        <v>4383</v>
      </c>
      <c r="K23" s="23">
        <v>240406.69999999998</v>
      </c>
      <c r="L23" s="83">
        <v>255.81060885574325</v>
      </c>
    </row>
    <row r="24" spans="1:12" ht="16.5" customHeight="1">
      <c r="A24" s="5" t="s">
        <v>104</v>
      </c>
      <c r="B24" s="103">
        <v>290</v>
      </c>
      <c r="C24" s="32">
        <v>15869</v>
      </c>
      <c r="D24" s="82"/>
      <c r="E24" s="23"/>
      <c r="F24" s="82">
        <v>290</v>
      </c>
      <c r="G24" s="23">
        <v>15869</v>
      </c>
      <c r="H24" s="83">
        <v>183.42649190245132</v>
      </c>
      <c r="I24" s="83"/>
      <c r="J24" s="82">
        <v>497</v>
      </c>
      <c r="K24" s="23">
        <v>27185</v>
      </c>
      <c r="L24" s="83">
        <v>196.59681809821592</v>
      </c>
    </row>
    <row r="25" spans="1:12" ht="16.5" customHeight="1">
      <c r="A25" s="5" t="s">
        <v>50</v>
      </c>
      <c r="B25" s="103">
        <v>280</v>
      </c>
      <c r="C25" s="32">
        <v>15322</v>
      </c>
      <c r="D25" s="82">
        <v>11</v>
      </c>
      <c r="E25" s="23">
        <v>601.6</v>
      </c>
      <c r="F25" s="82">
        <v>291</v>
      </c>
      <c r="G25" s="23">
        <v>15923.6</v>
      </c>
      <c r="H25" s="83">
        <v>228.0993368333794</v>
      </c>
      <c r="I25" s="83"/>
      <c r="J25" s="82">
        <v>17924</v>
      </c>
      <c r="K25" s="23">
        <v>982888.7999999997</v>
      </c>
      <c r="L25" s="83">
        <v>262.09437934382817</v>
      </c>
    </row>
    <row r="26" spans="1:12" ht="16.5" customHeight="1">
      <c r="A26" s="5" t="s">
        <v>67</v>
      </c>
      <c r="B26" s="103">
        <v>70</v>
      </c>
      <c r="C26" s="32">
        <v>3815.5</v>
      </c>
      <c r="D26" s="82">
        <v>10</v>
      </c>
      <c r="E26" s="23">
        <v>549</v>
      </c>
      <c r="F26" s="82">
        <v>80</v>
      </c>
      <c r="G26" s="23">
        <v>4364.5</v>
      </c>
      <c r="H26" s="83">
        <v>183.52033451712683</v>
      </c>
      <c r="I26" s="83"/>
      <c r="J26" s="82">
        <v>199</v>
      </c>
      <c r="K26" s="23">
        <v>10891.2</v>
      </c>
      <c r="L26" s="83">
        <v>208.92287351256056</v>
      </c>
    </row>
    <row r="27" spans="1:12" ht="16.5" customHeight="1">
      <c r="A27" s="5" t="s">
        <v>134</v>
      </c>
      <c r="B27" s="103">
        <v>30</v>
      </c>
      <c r="C27" s="32">
        <v>1635</v>
      </c>
      <c r="D27" s="82">
        <v>10</v>
      </c>
      <c r="E27" s="23">
        <v>549.2</v>
      </c>
      <c r="F27" s="82">
        <v>40</v>
      </c>
      <c r="G27" s="23">
        <v>2184.2</v>
      </c>
      <c r="H27" s="83">
        <v>199.8817415987547</v>
      </c>
      <c r="I27" s="83"/>
      <c r="J27" s="82">
        <v>1367</v>
      </c>
      <c r="K27" s="23">
        <v>74945.49999999999</v>
      </c>
      <c r="L27" s="83">
        <v>252.7629810995991</v>
      </c>
    </row>
    <row r="28" spans="1:12" ht="16.5" customHeight="1">
      <c r="A28" s="5" t="s">
        <v>68</v>
      </c>
      <c r="B28" s="103">
        <v>10</v>
      </c>
      <c r="C28" s="32">
        <v>547</v>
      </c>
      <c r="D28" s="31">
        <v>15</v>
      </c>
      <c r="E28" s="23">
        <v>797.5</v>
      </c>
      <c r="F28" s="82">
        <v>25</v>
      </c>
      <c r="G28" s="23">
        <v>1344.5</v>
      </c>
      <c r="H28" s="83">
        <v>216.10264038676087</v>
      </c>
      <c r="I28" s="83"/>
      <c r="J28" s="82">
        <v>380</v>
      </c>
      <c r="K28" s="23">
        <v>20663.5</v>
      </c>
      <c r="L28" s="83">
        <v>254.66982360200356</v>
      </c>
    </row>
    <row r="29" spans="1:12" ht="16.5" customHeight="1">
      <c r="A29" s="5" t="s">
        <v>119</v>
      </c>
      <c r="B29" s="103">
        <v>22</v>
      </c>
      <c r="C29" s="32">
        <v>1207</v>
      </c>
      <c r="D29" s="31"/>
      <c r="E29" s="23"/>
      <c r="F29" s="82">
        <v>22</v>
      </c>
      <c r="G29" s="23">
        <v>1207</v>
      </c>
      <c r="H29" s="83">
        <v>160</v>
      </c>
      <c r="I29" s="83"/>
      <c r="J29" s="82">
        <v>266</v>
      </c>
      <c r="K29" s="23">
        <v>14564.6</v>
      </c>
      <c r="L29" s="83">
        <v>246.7124946788789</v>
      </c>
    </row>
    <row r="30" spans="1:12" ht="16.5" customHeight="1">
      <c r="A30" s="5" t="s">
        <v>69</v>
      </c>
      <c r="B30" s="103">
        <v>21</v>
      </c>
      <c r="C30" s="32">
        <v>1152</v>
      </c>
      <c r="D30" s="31"/>
      <c r="E30" s="23"/>
      <c r="F30" s="82">
        <v>21</v>
      </c>
      <c r="G30" s="23">
        <v>1152</v>
      </c>
      <c r="H30" s="83">
        <v>335.04644097222223</v>
      </c>
      <c r="I30" s="83"/>
      <c r="J30" s="82">
        <v>309</v>
      </c>
      <c r="K30" s="23">
        <v>16950</v>
      </c>
      <c r="L30" s="83">
        <v>287.4703244837758</v>
      </c>
    </row>
    <row r="31" spans="1:12" ht="16.5" customHeight="1">
      <c r="A31" s="5" t="s">
        <v>135</v>
      </c>
      <c r="B31" s="103">
        <v>40</v>
      </c>
      <c r="C31" s="32">
        <v>2194</v>
      </c>
      <c r="D31" s="31"/>
      <c r="E31" s="32"/>
      <c r="F31" s="82">
        <v>40</v>
      </c>
      <c r="G31" s="23">
        <v>2194</v>
      </c>
      <c r="H31" s="83">
        <v>155</v>
      </c>
      <c r="I31" s="83"/>
      <c r="J31" s="82">
        <v>50</v>
      </c>
      <c r="K31" s="23">
        <v>2742.5</v>
      </c>
      <c r="L31" s="83">
        <v>150.2</v>
      </c>
    </row>
    <row r="32" spans="1:12" ht="16.5" customHeight="1">
      <c r="A32" s="5" t="s">
        <v>120</v>
      </c>
      <c r="B32" s="103">
        <v>15</v>
      </c>
      <c r="C32" s="32">
        <v>822.5</v>
      </c>
      <c r="D32" s="82">
        <v>27</v>
      </c>
      <c r="E32" s="23">
        <v>1479.5</v>
      </c>
      <c r="F32" s="82">
        <v>42</v>
      </c>
      <c r="G32" s="23">
        <v>2302</v>
      </c>
      <c r="H32" s="83">
        <v>252.06146828844484</v>
      </c>
      <c r="I32" s="83"/>
      <c r="J32" s="82">
        <v>775</v>
      </c>
      <c r="K32" s="23">
        <v>42462.899999999994</v>
      </c>
      <c r="L32" s="83">
        <v>249.64220295834713</v>
      </c>
    </row>
    <row r="33" spans="1:12" ht="16.5" customHeight="1">
      <c r="A33" s="5" t="s">
        <v>112</v>
      </c>
      <c r="B33" s="103">
        <v>10</v>
      </c>
      <c r="C33" s="32">
        <v>548.5</v>
      </c>
      <c r="D33" s="82"/>
      <c r="E33" s="23"/>
      <c r="F33" s="82">
        <v>10</v>
      </c>
      <c r="G33" s="23">
        <v>548.5</v>
      </c>
      <c r="H33" s="83">
        <v>140</v>
      </c>
      <c r="I33" s="83"/>
      <c r="J33" s="82">
        <v>266</v>
      </c>
      <c r="K33" s="23">
        <v>14547.2</v>
      </c>
      <c r="L33" s="83">
        <v>203.6711188407391</v>
      </c>
    </row>
    <row r="34" spans="1:12" ht="16.5" customHeight="1">
      <c r="A34" s="5" t="s">
        <v>84</v>
      </c>
      <c r="B34" s="103">
        <v>38</v>
      </c>
      <c r="C34" s="32">
        <v>2085</v>
      </c>
      <c r="D34" s="82">
        <v>20</v>
      </c>
      <c r="E34" s="23">
        <v>1097</v>
      </c>
      <c r="F34" s="82">
        <v>58</v>
      </c>
      <c r="G34" s="23">
        <v>3182</v>
      </c>
      <c r="H34" s="83">
        <v>168.45553111250786</v>
      </c>
      <c r="I34" s="83"/>
      <c r="J34" s="82">
        <v>205</v>
      </c>
      <c r="K34" s="23">
        <v>11223.5</v>
      </c>
      <c r="L34" s="83">
        <v>185.3801844344456</v>
      </c>
    </row>
    <row r="35" spans="1:12" ht="16.5" customHeight="1">
      <c r="A35" s="5" t="s">
        <v>100</v>
      </c>
      <c r="B35" s="103">
        <v>10</v>
      </c>
      <c r="C35" s="32">
        <v>545.5</v>
      </c>
      <c r="D35" s="82"/>
      <c r="E35" s="23"/>
      <c r="F35" s="82">
        <v>10</v>
      </c>
      <c r="G35" s="23">
        <v>545.5</v>
      </c>
      <c r="H35" s="83">
        <v>175</v>
      </c>
      <c r="I35" s="83"/>
      <c r="J35" s="82">
        <v>484</v>
      </c>
      <c r="K35" s="23">
        <v>26416.3</v>
      </c>
      <c r="L35" s="83">
        <v>212.28983619961915</v>
      </c>
    </row>
    <row r="36" spans="1:12" ht="16.5" customHeight="1">
      <c r="A36" s="5" t="s">
        <v>72</v>
      </c>
      <c r="B36" s="103">
        <v>60</v>
      </c>
      <c r="C36" s="32">
        <v>3279</v>
      </c>
      <c r="D36" s="82">
        <v>29</v>
      </c>
      <c r="E36" s="23">
        <v>1585</v>
      </c>
      <c r="F36" s="82">
        <v>89</v>
      </c>
      <c r="G36" s="23">
        <v>4864</v>
      </c>
      <c r="H36" s="83">
        <v>249.17228618421052</v>
      </c>
      <c r="I36" s="83"/>
      <c r="J36" s="82">
        <v>2809</v>
      </c>
      <c r="K36" s="23">
        <v>153889.6</v>
      </c>
      <c r="L36" s="83">
        <v>265.79800324388384</v>
      </c>
    </row>
    <row r="37" spans="1:12" ht="16.5" customHeight="1">
      <c r="A37" s="5" t="s">
        <v>92</v>
      </c>
      <c r="B37" s="103">
        <v>64</v>
      </c>
      <c r="C37" s="32">
        <v>3510.5</v>
      </c>
      <c r="D37" s="82">
        <v>25</v>
      </c>
      <c r="E37" s="23">
        <v>1372.7</v>
      </c>
      <c r="F37" s="82">
        <v>89</v>
      </c>
      <c r="G37" s="23">
        <v>4883.2</v>
      </c>
      <c r="H37" s="83">
        <v>174.66503522280473</v>
      </c>
      <c r="I37" s="83"/>
      <c r="J37" s="82">
        <v>206</v>
      </c>
      <c r="K37" s="23">
        <v>11294.7</v>
      </c>
      <c r="L37" s="83">
        <v>192.3483580794532</v>
      </c>
    </row>
    <row r="38" spans="1:12" ht="16.5" customHeight="1">
      <c r="A38" s="5" t="s">
        <v>58</v>
      </c>
      <c r="B38" s="103"/>
      <c r="C38" s="32"/>
      <c r="D38" s="82">
        <v>5</v>
      </c>
      <c r="E38" s="23">
        <v>274.5</v>
      </c>
      <c r="F38" s="82">
        <v>5</v>
      </c>
      <c r="G38" s="23">
        <v>274.5</v>
      </c>
      <c r="H38" s="83">
        <v>179</v>
      </c>
      <c r="I38" s="83"/>
      <c r="J38" s="82">
        <v>252</v>
      </c>
      <c r="K38" s="23">
        <v>13801.599999999999</v>
      </c>
      <c r="L38" s="83">
        <v>234.63187601437517</v>
      </c>
    </row>
    <row r="39" spans="1:12" ht="16.5" customHeight="1">
      <c r="A39" s="5" t="s">
        <v>101</v>
      </c>
      <c r="B39" s="103">
        <v>9</v>
      </c>
      <c r="C39" s="32">
        <v>494.5</v>
      </c>
      <c r="D39" s="82">
        <v>20</v>
      </c>
      <c r="E39" s="23">
        <v>1098.2</v>
      </c>
      <c r="F39" s="82">
        <v>29</v>
      </c>
      <c r="G39" s="23">
        <v>1592.7</v>
      </c>
      <c r="H39" s="83">
        <v>176.54963269919003</v>
      </c>
      <c r="I39" s="83"/>
      <c r="J39" s="82">
        <v>89</v>
      </c>
      <c r="K39" s="23">
        <v>4883.3</v>
      </c>
      <c r="L39" s="83">
        <v>195.77889951467245</v>
      </c>
    </row>
    <row r="40" spans="1:12" ht="16.5" customHeight="1">
      <c r="A40" s="5" t="s">
        <v>113</v>
      </c>
      <c r="B40" s="103">
        <v>20</v>
      </c>
      <c r="C40" s="32">
        <v>1097</v>
      </c>
      <c r="D40" s="82">
        <v>5</v>
      </c>
      <c r="E40" s="23">
        <v>274.5</v>
      </c>
      <c r="F40" s="82">
        <v>25</v>
      </c>
      <c r="G40" s="23">
        <v>1371.5</v>
      </c>
      <c r="H40" s="83">
        <v>172.40211447320453</v>
      </c>
      <c r="I40" s="83"/>
      <c r="J40" s="82">
        <v>249</v>
      </c>
      <c r="K40" s="23">
        <v>13614</v>
      </c>
      <c r="L40" s="83">
        <v>208.7821360364331</v>
      </c>
    </row>
    <row r="41" spans="1:12" ht="16.5" customHeight="1">
      <c r="A41" s="5" t="s">
        <v>115</v>
      </c>
      <c r="B41" s="103">
        <v>20</v>
      </c>
      <c r="C41" s="32">
        <v>1094</v>
      </c>
      <c r="D41" s="82"/>
      <c r="E41" s="23"/>
      <c r="F41" s="82">
        <v>20</v>
      </c>
      <c r="G41" s="23">
        <v>1094</v>
      </c>
      <c r="H41" s="83">
        <v>343.5</v>
      </c>
      <c r="I41" s="83"/>
      <c r="J41" s="82">
        <v>133</v>
      </c>
      <c r="K41" s="23">
        <v>7292.5</v>
      </c>
      <c r="L41" s="83">
        <v>305.3751114158382</v>
      </c>
    </row>
    <row r="42" spans="1:12" ht="16.5" customHeight="1">
      <c r="A42" s="5" t="s">
        <v>59</v>
      </c>
      <c r="B42" s="103">
        <v>100</v>
      </c>
      <c r="C42" s="32">
        <v>5482</v>
      </c>
      <c r="D42" s="82">
        <v>42</v>
      </c>
      <c r="E42" s="23">
        <v>2301.8</v>
      </c>
      <c r="F42" s="82">
        <v>142</v>
      </c>
      <c r="G42" s="23">
        <v>7783.8</v>
      </c>
      <c r="H42" s="83">
        <v>289.47258408489427</v>
      </c>
      <c r="I42" s="83"/>
      <c r="J42" s="82">
        <v>2584</v>
      </c>
      <c r="K42" s="23">
        <v>141496.99999999997</v>
      </c>
      <c r="L42" s="83">
        <v>258.38590641497694</v>
      </c>
    </row>
    <row r="43" spans="1:12" ht="16.5" customHeight="1">
      <c r="A43" s="5" t="s">
        <v>106</v>
      </c>
      <c r="B43" s="103">
        <v>50</v>
      </c>
      <c r="C43" s="32">
        <v>2741</v>
      </c>
      <c r="D43" s="82"/>
      <c r="E43" s="23"/>
      <c r="F43" s="82">
        <v>50</v>
      </c>
      <c r="G43" s="23">
        <v>2741</v>
      </c>
      <c r="H43" s="83">
        <v>204.9879605983218</v>
      </c>
      <c r="I43" s="83"/>
      <c r="J43" s="82">
        <v>289</v>
      </c>
      <c r="K43" s="23">
        <v>15848</v>
      </c>
      <c r="L43" s="83">
        <v>268.82704442200907</v>
      </c>
    </row>
    <row r="44" spans="1:12" ht="16.5" customHeight="1">
      <c r="A44" s="5" t="s">
        <v>132</v>
      </c>
      <c r="B44" s="103">
        <v>70</v>
      </c>
      <c r="C44" s="32">
        <v>3817</v>
      </c>
      <c r="D44" s="82"/>
      <c r="E44" s="23"/>
      <c r="F44" s="82">
        <v>70</v>
      </c>
      <c r="G44" s="23">
        <v>3817</v>
      </c>
      <c r="H44" s="83">
        <v>213.03301021744826</v>
      </c>
      <c r="I44" s="83"/>
      <c r="J44" s="82">
        <v>705</v>
      </c>
      <c r="K44" s="23">
        <v>38571.6</v>
      </c>
      <c r="L44" s="83">
        <v>240.96811903058205</v>
      </c>
    </row>
    <row r="45" spans="1:12" ht="16.5" customHeight="1">
      <c r="A45" s="5" t="s">
        <v>60</v>
      </c>
      <c r="B45" s="103">
        <v>30</v>
      </c>
      <c r="C45" s="32">
        <v>1645.5</v>
      </c>
      <c r="D45" s="82">
        <v>31</v>
      </c>
      <c r="E45" s="23">
        <v>1670.6</v>
      </c>
      <c r="F45" s="82">
        <v>61</v>
      </c>
      <c r="G45" s="23">
        <v>3316.1</v>
      </c>
      <c r="H45" s="83">
        <v>267.1231868761497</v>
      </c>
      <c r="I45" s="83"/>
      <c r="J45" s="82">
        <v>972</v>
      </c>
      <c r="K45" s="23">
        <v>53206.99999999999</v>
      </c>
      <c r="L45" s="83">
        <v>265.64082545529726</v>
      </c>
    </row>
    <row r="46" spans="1:12" ht="16.5" customHeight="1">
      <c r="A46" s="5" t="s">
        <v>61</v>
      </c>
      <c r="B46" s="103">
        <v>60</v>
      </c>
      <c r="C46" s="32">
        <v>3285</v>
      </c>
      <c r="D46" s="82"/>
      <c r="E46" s="23"/>
      <c r="F46" s="82">
        <v>60</v>
      </c>
      <c r="G46" s="23">
        <v>3285</v>
      </c>
      <c r="H46" s="83">
        <v>240.03561643835616</v>
      </c>
      <c r="I46" s="83"/>
      <c r="J46" s="82">
        <v>8433</v>
      </c>
      <c r="K46" s="23">
        <v>462424.6</v>
      </c>
      <c r="L46" s="83">
        <v>265.636439108127</v>
      </c>
    </row>
    <row r="47" spans="1:12" ht="16.5" customHeight="1">
      <c r="A47" s="5" t="s">
        <v>97</v>
      </c>
      <c r="B47" s="103">
        <v>20</v>
      </c>
      <c r="C47" s="32">
        <v>1097</v>
      </c>
      <c r="D47" s="82"/>
      <c r="E47" s="23"/>
      <c r="F47" s="82">
        <v>20</v>
      </c>
      <c r="G47" s="23">
        <v>1097</v>
      </c>
      <c r="H47" s="83">
        <v>335.5</v>
      </c>
      <c r="I47" s="83"/>
      <c r="J47" s="82">
        <v>185</v>
      </c>
      <c r="K47" s="23">
        <v>10148</v>
      </c>
      <c r="L47" s="83">
        <v>295.44865983445015</v>
      </c>
    </row>
    <row r="48" spans="1:12" ht="16.5" customHeight="1">
      <c r="A48" s="5" t="s">
        <v>53</v>
      </c>
      <c r="B48" s="103"/>
      <c r="C48" s="32"/>
      <c r="D48" s="82"/>
      <c r="E48" s="23"/>
      <c r="F48" s="82">
        <v>0</v>
      </c>
      <c r="G48" s="23">
        <v>0</v>
      </c>
      <c r="H48" s="83"/>
      <c r="I48" s="83"/>
      <c r="J48" s="82">
        <v>652</v>
      </c>
      <c r="K48" s="23">
        <v>35717</v>
      </c>
      <c r="L48" s="83">
        <v>289.89031833580646</v>
      </c>
    </row>
    <row r="49" spans="1:12" ht="16.5" customHeight="1">
      <c r="A49" s="5" t="s">
        <v>102</v>
      </c>
      <c r="B49" s="103"/>
      <c r="C49" s="32"/>
      <c r="D49" s="82"/>
      <c r="E49" s="23"/>
      <c r="F49" s="82">
        <v>0</v>
      </c>
      <c r="G49" s="23">
        <v>0</v>
      </c>
      <c r="H49" s="83"/>
      <c r="I49" s="83"/>
      <c r="J49" s="82">
        <v>35</v>
      </c>
      <c r="K49" s="23">
        <v>1917</v>
      </c>
      <c r="L49" s="83">
        <v>283.14580073030777</v>
      </c>
    </row>
    <row r="50" spans="1:12" ht="16.5" customHeight="1">
      <c r="A50" s="5" t="s">
        <v>54</v>
      </c>
      <c r="B50" s="103"/>
      <c r="C50" s="32"/>
      <c r="D50" s="82"/>
      <c r="E50" s="23"/>
      <c r="F50" s="82">
        <v>0</v>
      </c>
      <c r="G50" s="23">
        <v>0</v>
      </c>
      <c r="H50" s="83"/>
      <c r="I50" s="83"/>
      <c r="J50" s="82">
        <v>766</v>
      </c>
      <c r="K50" s="23">
        <v>42020.5</v>
      </c>
      <c r="L50" s="83">
        <v>292.9128401613498</v>
      </c>
    </row>
    <row r="51" spans="1:12" ht="16.5" customHeight="1">
      <c r="A51" s="5" t="s">
        <v>124</v>
      </c>
      <c r="B51" s="103"/>
      <c r="C51" s="32"/>
      <c r="D51" s="82"/>
      <c r="E51" s="23"/>
      <c r="F51" s="82">
        <v>0</v>
      </c>
      <c r="G51" s="23">
        <v>0</v>
      </c>
      <c r="H51" s="83"/>
      <c r="I51" s="83"/>
      <c r="J51" s="82">
        <v>20</v>
      </c>
      <c r="K51" s="23">
        <v>1097</v>
      </c>
      <c r="L51" s="83">
        <v>310.5</v>
      </c>
    </row>
    <row r="52" spans="1:12" ht="16.5" customHeight="1">
      <c r="A52" s="5" t="s">
        <v>125</v>
      </c>
      <c r="B52" s="103"/>
      <c r="C52" s="32"/>
      <c r="D52" s="82"/>
      <c r="E52" s="23"/>
      <c r="F52" s="82">
        <v>0</v>
      </c>
      <c r="G52" s="23">
        <v>0</v>
      </c>
      <c r="H52" s="83"/>
      <c r="I52" s="83"/>
      <c r="J52" s="82">
        <v>68</v>
      </c>
      <c r="K52" s="23">
        <v>3652.2</v>
      </c>
      <c r="L52" s="83">
        <v>289.5851541536609</v>
      </c>
    </row>
    <row r="53" spans="1:12" ht="16.5" customHeight="1">
      <c r="A53" s="5" t="s">
        <v>62</v>
      </c>
      <c r="B53" s="103"/>
      <c r="C53" s="32"/>
      <c r="D53" s="82"/>
      <c r="E53" s="23"/>
      <c r="F53" s="82">
        <v>0</v>
      </c>
      <c r="G53" s="23">
        <v>0</v>
      </c>
      <c r="H53" s="83"/>
      <c r="I53" s="83"/>
      <c r="J53" s="82">
        <v>702</v>
      </c>
      <c r="K53" s="23">
        <v>38331.2</v>
      </c>
      <c r="L53" s="83">
        <v>258.45744980590223</v>
      </c>
    </row>
    <row r="54" spans="1:12" ht="16.5" customHeight="1">
      <c r="A54" s="5" t="s">
        <v>110</v>
      </c>
      <c r="B54" s="103"/>
      <c r="C54" s="32"/>
      <c r="D54" s="82"/>
      <c r="E54" s="23"/>
      <c r="F54" s="82">
        <v>0</v>
      </c>
      <c r="G54" s="23">
        <v>0</v>
      </c>
      <c r="H54" s="83"/>
      <c r="I54" s="83"/>
      <c r="J54" s="82">
        <v>92</v>
      </c>
      <c r="K54" s="23">
        <v>5042</v>
      </c>
      <c r="L54" s="83">
        <v>247.50882586275287</v>
      </c>
    </row>
    <row r="55" spans="1:12" ht="16.5" customHeight="1">
      <c r="A55" s="5" t="s">
        <v>111</v>
      </c>
      <c r="B55" s="103"/>
      <c r="C55" s="32"/>
      <c r="D55" s="31"/>
      <c r="E55" s="23"/>
      <c r="F55" s="82">
        <v>0</v>
      </c>
      <c r="G55" s="23">
        <v>0</v>
      </c>
      <c r="H55" s="83"/>
      <c r="I55" s="83"/>
      <c r="J55" s="82">
        <v>130</v>
      </c>
      <c r="K55" s="23">
        <v>7129</v>
      </c>
      <c r="L55" s="83">
        <v>270.7632907841212</v>
      </c>
    </row>
    <row r="56" spans="1:12" ht="16.5" customHeight="1">
      <c r="A56" s="5" t="s">
        <v>103</v>
      </c>
      <c r="B56" s="103"/>
      <c r="C56" s="32"/>
      <c r="D56" s="82"/>
      <c r="E56" s="23"/>
      <c r="F56" s="82">
        <v>0</v>
      </c>
      <c r="G56" s="23">
        <v>0</v>
      </c>
      <c r="H56" s="83"/>
      <c r="I56" s="83"/>
      <c r="J56" s="82">
        <v>154</v>
      </c>
      <c r="K56" s="23">
        <v>8454.6</v>
      </c>
      <c r="L56" s="83">
        <v>228.6949707851347</v>
      </c>
    </row>
    <row r="57" spans="1:12" ht="16.5" customHeight="1">
      <c r="A57" s="5" t="s">
        <v>63</v>
      </c>
      <c r="B57" s="103"/>
      <c r="C57" s="32"/>
      <c r="D57" s="31"/>
      <c r="E57" s="23"/>
      <c r="F57" s="82">
        <v>0</v>
      </c>
      <c r="G57" s="23">
        <v>0</v>
      </c>
      <c r="H57" s="83"/>
      <c r="I57" s="83"/>
      <c r="J57" s="82">
        <v>84</v>
      </c>
      <c r="K57" s="23">
        <v>4609</v>
      </c>
      <c r="L57" s="83">
        <v>218.04491212844434</v>
      </c>
    </row>
    <row r="58" spans="1:12" ht="16.5" customHeight="1">
      <c r="A58" s="5" t="s">
        <v>126</v>
      </c>
      <c r="B58" s="103"/>
      <c r="C58" s="32"/>
      <c r="D58" s="31"/>
      <c r="E58" s="23"/>
      <c r="F58" s="82">
        <v>0</v>
      </c>
      <c r="G58" s="23">
        <v>0</v>
      </c>
      <c r="H58" s="83"/>
      <c r="I58" s="83"/>
      <c r="J58" s="82">
        <v>57</v>
      </c>
      <c r="K58" s="23">
        <v>3101.6</v>
      </c>
      <c r="L58" s="83">
        <v>280.23491101367034</v>
      </c>
    </row>
    <row r="59" spans="1:12" ht="16.5" customHeight="1">
      <c r="A59" s="5" t="s">
        <v>133</v>
      </c>
      <c r="B59" s="103"/>
      <c r="C59" s="32"/>
      <c r="D59" s="82"/>
      <c r="E59" s="23"/>
      <c r="F59" s="82">
        <v>0</v>
      </c>
      <c r="G59" s="23">
        <v>0</v>
      </c>
      <c r="H59" s="83"/>
      <c r="I59" s="83"/>
      <c r="J59" s="82">
        <v>40</v>
      </c>
      <c r="K59" s="23">
        <v>2188</v>
      </c>
      <c r="L59" s="83">
        <v>192.0699268738574</v>
      </c>
    </row>
    <row r="60" spans="1:12" ht="16.5" customHeight="1">
      <c r="A60" s="5" t="s">
        <v>82</v>
      </c>
      <c r="B60" s="103"/>
      <c r="C60" s="32"/>
      <c r="D60" s="82"/>
      <c r="E60" s="23"/>
      <c r="F60" s="82">
        <v>0</v>
      </c>
      <c r="G60" s="23">
        <v>0</v>
      </c>
      <c r="H60" s="83"/>
      <c r="I60" s="83"/>
      <c r="J60" s="82">
        <v>204</v>
      </c>
      <c r="K60" s="23">
        <v>11179.5</v>
      </c>
      <c r="L60" s="83">
        <v>223.23556509682896</v>
      </c>
    </row>
    <row r="61" spans="1:12" ht="16.5" customHeight="1">
      <c r="A61" s="5" t="s">
        <v>64</v>
      </c>
      <c r="B61" s="103"/>
      <c r="C61" s="32"/>
      <c r="D61" s="31"/>
      <c r="E61" s="32"/>
      <c r="F61" s="82">
        <v>0</v>
      </c>
      <c r="G61" s="23">
        <v>0</v>
      </c>
      <c r="H61" s="83"/>
      <c r="I61" s="83"/>
      <c r="J61" s="82">
        <v>116</v>
      </c>
      <c r="K61" s="23">
        <v>6340.1</v>
      </c>
      <c r="L61" s="83">
        <v>290.224602135613</v>
      </c>
    </row>
    <row r="62" spans="1:12" ht="16.5" customHeight="1">
      <c r="A62" s="5" t="s">
        <v>98</v>
      </c>
      <c r="B62" s="103"/>
      <c r="C62" s="32"/>
      <c r="D62" s="82"/>
      <c r="E62" s="23"/>
      <c r="F62" s="82">
        <v>0</v>
      </c>
      <c r="G62" s="23">
        <v>0</v>
      </c>
      <c r="H62" s="83"/>
      <c r="I62" s="83"/>
      <c r="J62" s="82">
        <v>177</v>
      </c>
      <c r="K62" s="23">
        <v>9709.5</v>
      </c>
      <c r="L62" s="83">
        <v>301.8083320459344</v>
      </c>
    </row>
    <row r="63" spans="1:12" ht="16.5" customHeight="1">
      <c r="A63" s="5" t="s">
        <v>122</v>
      </c>
      <c r="B63" s="103"/>
      <c r="C63" s="32"/>
      <c r="D63" s="31"/>
      <c r="E63" s="32"/>
      <c r="F63" s="82">
        <v>0</v>
      </c>
      <c r="G63" s="23">
        <v>0</v>
      </c>
      <c r="H63" s="83"/>
      <c r="I63" s="83"/>
      <c r="J63" s="82">
        <v>21</v>
      </c>
      <c r="K63" s="23">
        <v>1151.1</v>
      </c>
      <c r="L63" s="83">
        <v>292.7214837981062</v>
      </c>
    </row>
    <row r="64" spans="1:12" ht="16.5" customHeight="1">
      <c r="A64" s="5" t="s">
        <v>118</v>
      </c>
      <c r="B64" s="103"/>
      <c r="C64" s="32"/>
      <c r="D64" s="82"/>
      <c r="E64" s="23"/>
      <c r="F64" s="82">
        <v>0</v>
      </c>
      <c r="G64" s="23">
        <v>0</v>
      </c>
      <c r="H64" s="83"/>
      <c r="I64" s="83"/>
      <c r="J64" s="82">
        <v>20</v>
      </c>
      <c r="K64" s="23">
        <v>1097</v>
      </c>
      <c r="L64" s="83">
        <v>279.5</v>
      </c>
    </row>
    <row r="65" spans="1:12" ht="16.5" customHeight="1">
      <c r="A65" s="5" t="s">
        <v>128</v>
      </c>
      <c r="B65" s="103"/>
      <c r="C65" s="32"/>
      <c r="D65" s="31"/>
      <c r="E65" s="32"/>
      <c r="F65" s="82">
        <v>0</v>
      </c>
      <c r="G65" s="23">
        <v>0</v>
      </c>
      <c r="H65" s="83"/>
      <c r="I65" s="83"/>
      <c r="J65" s="82">
        <v>30</v>
      </c>
      <c r="K65" s="23">
        <v>1645.5</v>
      </c>
      <c r="L65" s="83">
        <v>311.3333333333333</v>
      </c>
    </row>
    <row r="66" spans="1:12" ht="16.5" customHeight="1">
      <c r="A66" s="5" t="s">
        <v>109</v>
      </c>
      <c r="B66" s="103"/>
      <c r="C66" s="32"/>
      <c r="D66" s="82"/>
      <c r="E66" s="23"/>
      <c r="F66" s="82">
        <v>0</v>
      </c>
      <c r="G66" s="23">
        <v>0</v>
      </c>
      <c r="H66" s="83"/>
      <c r="I66" s="83"/>
      <c r="J66" s="82">
        <v>32</v>
      </c>
      <c r="K66" s="23">
        <v>1755.5</v>
      </c>
      <c r="L66" s="83">
        <v>283.7205924238109</v>
      </c>
    </row>
    <row r="67" spans="1:12" ht="16.5" customHeight="1">
      <c r="A67" s="5" t="s">
        <v>91</v>
      </c>
      <c r="B67" s="103"/>
      <c r="C67" s="32"/>
      <c r="D67" s="82"/>
      <c r="E67" s="23"/>
      <c r="F67" s="82">
        <v>0</v>
      </c>
      <c r="G67" s="23">
        <v>0</v>
      </c>
      <c r="H67" s="83"/>
      <c r="I67" s="83"/>
      <c r="J67" s="82">
        <v>129</v>
      </c>
      <c r="K67" s="23">
        <v>7077.799999999999</v>
      </c>
      <c r="L67" s="83">
        <v>275.72036508519597</v>
      </c>
    </row>
    <row r="68" spans="1:12" ht="16.5" customHeight="1">
      <c r="A68" s="5" t="s">
        <v>83</v>
      </c>
      <c r="B68" s="103"/>
      <c r="C68" s="32"/>
      <c r="D68" s="82"/>
      <c r="E68" s="23"/>
      <c r="F68" s="82">
        <v>0</v>
      </c>
      <c r="G68" s="23">
        <v>0</v>
      </c>
      <c r="H68" s="83"/>
      <c r="I68" s="83"/>
      <c r="J68" s="82">
        <v>20</v>
      </c>
      <c r="K68" s="23">
        <v>1094</v>
      </c>
      <c r="L68" s="83">
        <v>219.53976234003656</v>
      </c>
    </row>
    <row r="69" spans="1:12" ht="16.5" customHeight="1">
      <c r="A69" s="5" t="s">
        <v>70</v>
      </c>
      <c r="B69" s="103"/>
      <c r="C69" s="32"/>
      <c r="D69" s="82"/>
      <c r="E69" s="23"/>
      <c r="F69" s="82">
        <v>0</v>
      </c>
      <c r="G69" s="23">
        <v>0</v>
      </c>
      <c r="H69" s="83"/>
      <c r="I69" s="83"/>
      <c r="J69" s="82">
        <v>39</v>
      </c>
      <c r="K69" s="23">
        <v>2140</v>
      </c>
      <c r="L69" s="83">
        <v>262.12803738317757</v>
      </c>
    </row>
    <row r="70" spans="1:12" ht="16.5" customHeight="1">
      <c r="A70" s="5" t="s">
        <v>99</v>
      </c>
      <c r="B70" s="103"/>
      <c r="C70" s="32"/>
      <c r="D70" s="82"/>
      <c r="E70" s="23"/>
      <c r="F70" s="82">
        <v>0</v>
      </c>
      <c r="G70" s="23">
        <v>0</v>
      </c>
      <c r="H70" s="83"/>
      <c r="I70" s="83"/>
      <c r="J70" s="82">
        <v>1578</v>
      </c>
      <c r="K70" s="23">
        <v>86571</v>
      </c>
      <c r="L70" s="83">
        <v>262.828424068106</v>
      </c>
    </row>
    <row r="71" spans="1:12" ht="16.5" customHeight="1">
      <c r="A71" s="5" t="s">
        <v>71</v>
      </c>
      <c r="B71" s="103"/>
      <c r="C71" s="32"/>
      <c r="D71" s="82"/>
      <c r="E71" s="23"/>
      <c r="F71" s="82">
        <v>0</v>
      </c>
      <c r="G71" s="23">
        <v>0</v>
      </c>
      <c r="H71" s="83"/>
      <c r="I71" s="83"/>
      <c r="J71" s="82">
        <v>298</v>
      </c>
      <c r="K71" s="23">
        <v>16343.5</v>
      </c>
      <c r="L71" s="83">
        <v>294.44305075412245</v>
      </c>
    </row>
    <row r="72" spans="1:12" ht="16.5" customHeight="1">
      <c r="A72" s="5" t="s">
        <v>56</v>
      </c>
      <c r="B72" s="103"/>
      <c r="C72" s="32"/>
      <c r="D72" s="82"/>
      <c r="E72" s="23"/>
      <c r="F72" s="82">
        <v>0</v>
      </c>
      <c r="G72" s="23">
        <v>0</v>
      </c>
      <c r="H72" s="83"/>
      <c r="I72" s="83"/>
      <c r="J72" s="82">
        <v>6025</v>
      </c>
      <c r="K72" s="23">
        <v>330481.20000000007</v>
      </c>
      <c r="L72" s="83">
        <v>273.81896035235883</v>
      </c>
    </row>
    <row r="73" spans="1:12" ht="16.5" customHeight="1">
      <c r="A73" s="5" t="s">
        <v>114</v>
      </c>
      <c r="B73" s="103"/>
      <c r="C73" s="32"/>
      <c r="D73" s="82"/>
      <c r="E73" s="23"/>
      <c r="F73" s="82">
        <v>0</v>
      </c>
      <c r="G73" s="23">
        <v>0</v>
      </c>
      <c r="H73" s="83"/>
      <c r="I73" s="83"/>
      <c r="J73" s="82">
        <v>10</v>
      </c>
      <c r="K73" s="23">
        <v>546.8</v>
      </c>
      <c r="L73" s="83">
        <v>208.50000000000003</v>
      </c>
    </row>
    <row r="74" spans="1:12" ht="16.5" customHeight="1">
      <c r="A74" s="5" t="s">
        <v>105</v>
      </c>
      <c r="B74" s="103"/>
      <c r="C74" s="32"/>
      <c r="D74" s="82"/>
      <c r="E74" s="23"/>
      <c r="F74" s="82">
        <v>0</v>
      </c>
      <c r="G74" s="23">
        <v>0</v>
      </c>
      <c r="H74" s="83"/>
      <c r="I74" s="83"/>
      <c r="J74" s="82">
        <v>41</v>
      </c>
      <c r="K74" s="23">
        <v>2224.7</v>
      </c>
      <c r="L74" s="83">
        <v>280.87256708769723</v>
      </c>
    </row>
    <row r="75" spans="1:12" ht="16.5" customHeight="1">
      <c r="A75" s="5" t="s">
        <v>129</v>
      </c>
      <c r="B75" s="103"/>
      <c r="C75" s="32"/>
      <c r="D75" s="82"/>
      <c r="E75" s="23"/>
      <c r="F75" s="82">
        <v>0</v>
      </c>
      <c r="G75" s="23">
        <v>0</v>
      </c>
      <c r="H75" s="83"/>
      <c r="I75" s="83"/>
      <c r="J75" s="82">
        <v>71</v>
      </c>
      <c r="K75" s="23">
        <v>3833</v>
      </c>
      <c r="L75" s="83">
        <v>260.0142512392382</v>
      </c>
    </row>
    <row r="76" spans="1:12" ht="16.5" customHeight="1">
      <c r="A76" s="5" t="s">
        <v>57</v>
      </c>
      <c r="B76" s="103"/>
      <c r="C76" s="32"/>
      <c r="D76" s="82"/>
      <c r="E76" s="23"/>
      <c r="F76" s="82">
        <v>0</v>
      </c>
      <c r="G76" s="23">
        <v>0</v>
      </c>
      <c r="H76" s="83"/>
      <c r="I76" s="83"/>
      <c r="J76" s="82">
        <v>1156</v>
      </c>
      <c r="K76" s="23">
        <v>63398.5</v>
      </c>
      <c r="L76" s="83">
        <v>278.54309644549943</v>
      </c>
    </row>
    <row r="77" spans="1:12" ht="16.5" customHeight="1">
      <c r="A77" s="5" t="s">
        <v>130</v>
      </c>
      <c r="B77" s="103"/>
      <c r="C77" s="32"/>
      <c r="D77" s="82"/>
      <c r="E77" s="23"/>
      <c r="F77" s="82">
        <v>0</v>
      </c>
      <c r="G77" s="23">
        <v>0</v>
      </c>
      <c r="H77" s="83"/>
      <c r="I77" s="83"/>
      <c r="J77" s="82">
        <v>5</v>
      </c>
      <c r="K77" s="23">
        <v>274.5</v>
      </c>
      <c r="L77" s="83">
        <v>311</v>
      </c>
    </row>
    <row r="78" spans="1:12" ht="16.5" customHeight="1">
      <c r="A78" s="5" t="s">
        <v>136</v>
      </c>
      <c r="B78" s="103"/>
      <c r="C78" s="32"/>
      <c r="D78" s="82"/>
      <c r="E78" s="23"/>
      <c r="F78" s="82">
        <v>0</v>
      </c>
      <c r="G78" s="23">
        <v>0</v>
      </c>
      <c r="H78" s="83"/>
      <c r="I78" s="83"/>
      <c r="J78" s="82">
        <v>94</v>
      </c>
      <c r="K78" s="23">
        <v>5104.099999999999</v>
      </c>
      <c r="L78" s="83">
        <v>281.89394800258617</v>
      </c>
    </row>
    <row r="79" spans="1:12" ht="16.5" customHeight="1">
      <c r="A79" s="5" t="s">
        <v>73</v>
      </c>
      <c r="B79" s="103"/>
      <c r="C79" s="32"/>
      <c r="D79" s="31"/>
      <c r="E79" s="32"/>
      <c r="F79" s="82">
        <v>0</v>
      </c>
      <c r="G79" s="23">
        <v>0</v>
      </c>
      <c r="H79" s="83"/>
      <c r="I79" s="83"/>
      <c r="J79" s="82">
        <v>59</v>
      </c>
      <c r="K79" s="23">
        <v>3155.1</v>
      </c>
      <c r="L79" s="83">
        <v>232.78266932902284</v>
      </c>
    </row>
    <row r="80" spans="1:12" ht="16.5" customHeight="1">
      <c r="A80" s="5" t="s">
        <v>89</v>
      </c>
      <c r="B80" s="103"/>
      <c r="C80" s="32"/>
      <c r="D80" s="31"/>
      <c r="E80" s="32"/>
      <c r="F80" s="31">
        <v>0</v>
      </c>
      <c r="G80" s="32">
        <v>0</v>
      </c>
      <c r="H80" s="83"/>
      <c r="I80" s="83"/>
      <c r="J80" s="31">
        <v>91</v>
      </c>
      <c r="K80" s="32">
        <v>4986</v>
      </c>
      <c r="L80" s="83">
        <v>229.41546329723226</v>
      </c>
    </row>
    <row r="81" spans="1:12" ht="16.5" customHeight="1">
      <c r="A81" s="2" t="s">
        <v>137</v>
      </c>
      <c r="B81" s="104"/>
      <c r="C81" s="23"/>
      <c r="D81" s="106"/>
      <c r="E81" s="12"/>
      <c r="F81" s="106">
        <v>0</v>
      </c>
      <c r="G81" s="12">
        <v>0</v>
      </c>
      <c r="H81" s="105"/>
      <c r="I81" s="2"/>
      <c r="J81" s="106">
        <v>10</v>
      </c>
      <c r="K81" s="12">
        <v>545.5</v>
      </c>
      <c r="L81" s="105">
        <v>176</v>
      </c>
    </row>
    <row r="82" spans="1:12" ht="16.5" customHeight="1">
      <c r="A82" s="2" t="s">
        <v>138</v>
      </c>
      <c r="B82" s="5"/>
      <c r="C82" s="23"/>
      <c r="D82" s="82"/>
      <c r="E82" s="23"/>
      <c r="F82" s="82">
        <v>0</v>
      </c>
      <c r="G82" s="23">
        <v>0</v>
      </c>
      <c r="H82" s="83"/>
      <c r="I82" s="5"/>
      <c r="J82" s="82">
        <v>249</v>
      </c>
      <c r="K82" s="23">
        <v>13647</v>
      </c>
      <c r="L82" s="83">
        <v>282.8950318751375</v>
      </c>
    </row>
    <row r="83" spans="1:12" ht="16.5" customHeight="1">
      <c r="A83" t="s">
        <v>116</v>
      </c>
      <c r="B83" s="113"/>
      <c r="C83" s="114"/>
      <c r="D83" s="113"/>
      <c r="E83" s="114"/>
      <c r="F83" s="113">
        <v>0</v>
      </c>
      <c r="G83" s="114">
        <v>0</v>
      </c>
      <c r="H83" s="115"/>
      <c r="I83" s="116"/>
      <c r="J83" s="113">
        <v>1976</v>
      </c>
      <c r="K83" s="114">
        <v>108351.30000000002</v>
      </c>
      <c r="L83" s="115">
        <v>283.7365523071712</v>
      </c>
    </row>
    <row r="84" spans="1:12" ht="16.5" customHeight="1">
      <c r="A84" t="s">
        <v>74</v>
      </c>
      <c r="F84" s="42">
        <v>0</v>
      </c>
      <c r="G84" s="41">
        <v>0</v>
      </c>
      <c r="J84" s="42">
        <v>180</v>
      </c>
      <c r="K84" s="41">
        <v>9850.5</v>
      </c>
      <c r="L84" s="40">
        <v>240.938632556723</v>
      </c>
    </row>
    <row r="85" spans="1:12" ht="16.5" customHeight="1">
      <c r="A85" t="s">
        <v>75</v>
      </c>
      <c r="F85" s="42">
        <v>0</v>
      </c>
      <c r="G85" s="41">
        <v>0</v>
      </c>
      <c r="J85" s="42">
        <v>418</v>
      </c>
      <c r="K85" s="41">
        <v>22933.5</v>
      </c>
      <c r="L85" s="40">
        <v>290.7902849543244</v>
      </c>
    </row>
    <row r="86" spans="1:12" ht="16.5" customHeight="1">
      <c r="A86" t="s">
        <v>93</v>
      </c>
      <c r="F86" s="42">
        <v>0</v>
      </c>
      <c r="G86" s="41">
        <v>0</v>
      </c>
      <c r="J86" s="42">
        <v>692</v>
      </c>
      <c r="K86" s="41">
        <v>37952.2</v>
      </c>
      <c r="L86" s="40">
        <v>261.2080274661285</v>
      </c>
    </row>
    <row r="87" spans="1:12" ht="16.5" customHeight="1">
      <c r="A87" t="s">
        <v>76</v>
      </c>
      <c r="F87" s="42">
        <v>0</v>
      </c>
      <c r="G87" s="41">
        <v>0</v>
      </c>
      <c r="J87" s="42">
        <v>721</v>
      </c>
      <c r="K87" s="41">
        <v>39556.799999999996</v>
      </c>
      <c r="L87" s="40">
        <v>277.861138919225</v>
      </c>
    </row>
    <row r="88" spans="1:12" ht="16.5" customHeight="1">
      <c r="A88" t="s">
        <v>123</v>
      </c>
      <c r="F88" s="42">
        <v>0</v>
      </c>
      <c r="G88" s="41">
        <v>0</v>
      </c>
      <c r="J88" s="42">
        <v>43</v>
      </c>
      <c r="K88" s="41">
        <v>2359</v>
      </c>
      <c r="L88" s="40">
        <v>299.41903348876644</v>
      </c>
    </row>
    <row r="89" spans="1:12" ht="16.5" customHeight="1">
      <c r="A89" t="s">
        <v>131</v>
      </c>
      <c r="F89" s="42">
        <v>0</v>
      </c>
      <c r="G89" s="41">
        <v>0</v>
      </c>
      <c r="J89" s="42">
        <v>302</v>
      </c>
      <c r="K89" s="41">
        <v>16571.1</v>
      </c>
      <c r="L89" s="40">
        <v>294.84716765935883</v>
      </c>
    </row>
    <row r="90" spans="1:12" ht="16.5" customHeight="1">
      <c r="A90" t="s">
        <v>121</v>
      </c>
      <c r="F90" s="42">
        <v>0</v>
      </c>
      <c r="G90" s="41">
        <v>0</v>
      </c>
      <c r="J90" s="42">
        <v>60</v>
      </c>
      <c r="K90" s="41">
        <v>3288</v>
      </c>
      <c r="L90" s="40">
        <v>249.93080900243308</v>
      </c>
    </row>
    <row r="91" spans="1:12" ht="16.5" customHeight="1">
      <c r="A91" t="s">
        <v>107</v>
      </c>
      <c r="F91" s="42">
        <v>0</v>
      </c>
      <c r="G91" s="41">
        <v>0</v>
      </c>
      <c r="J91" s="42">
        <v>681</v>
      </c>
      <c r="K91" s="41">
        <v>37339.5</v>
      </c>
      <c r="L91" s="40">
        <v>228.12956788387632</v>
      </c>
    </row>
    <row r="92" spans="1:12" ht="16.5" customHeight="1">
      <c r="A92" t="s">
        <v>94</v>
      </c>
      <c r="F92" s="42">
        <v>0</v>
      </c>
      <c r="G92" s="41">
        <v>0</v>
      </c>
      <c r="J92" s="42">
        <v>1400</v>
      </c>
      <c r="K92" s="41">
        <v>76766</v>
      </c>
      <c r="L92" s="40">
        <v>247.71980824844337</v>
      </c>
    </row>
    <row r="93" spans="1:12" ht="16.5" customHeight="1">
      <c r="A93" t="s">
        <v>108</v>
      </c>
      <c r="F93" s="42">
        <v>0</v>
      </c>
      <c r="G93" s="41">
        <v>0</v>
      </c>
      <c r="J93" s="42">
        <v>40</v>
      </c>
      <c r="K93" s="41">
        <v>2194</v>
      </c>
      <c r="L93" s="40">
        <v>304</v>
      </c>
    </row>
    <row r="94" spans="1:12" ht="16.5" customHeight="1">
      <c r="A94" t="s">
        <v>90</v>
      </c>
      <c r="F94" s="42">
        <v>0</v>
      </c>
      <c r="G94" s="41">
        <v>0</v>
      </c>
      <c r="J94" s="42">
        <v>20</v>
      </c>
      <c r="K94" s="41">
        <v>1095.5</v>
      </c>
      <c r="L94" s="40">
        <v>202.5034230944774</v>
      </c>
    </row>
    <row r="96" spans="1:12" ht="16.5" customHeight="1">
      <c r="A96" t="s">
        <v>13</v>
      </c>
      <c r="B96" s="42">
        <v>1848</v>
      </c>
      <c r="C96" s="41">
        <v>101168</v>
      </c>
      <c r="D96" s="42">
        <v>293</v>
      </c>
      <c r="E96" s="41">
        <v>16009.500000000002</v>
      </c>
      <c r="F96" s="42">
        <v>2141</v>
      </c>
      <c r="G96" s="41">
        <v>117177.5</v>
      </c>
      <c r="H96" s="40">
        <v>222.19931898188645</v>
      </c>
      <c r="J96" s="42">
        <v>88484</v>
      </c>
      <c r="K96" s="41">
        <v>4850879.600000001</v>
      </c>
      <c r="L96" s="40">
        <v>267.1464783469374</v>
      </c>
    </row>
    <row r="97" spans="1:12" ht="16.5" customHeight="1">
      <c r="A97" t="s">
        <v>14</v>
      </c>
      <c r="B97" s="42">
        <v>1848</v>
      </c>
      <c r="C97" s="41">
        <v>101168</v>
      </c>
      <c r="D97" s="42">
        <v>293</v>
      </c>
      <c r="E97" s="41">
        <v>16009.500000000002</v>
      </c>
      <c r="F97" s="42">
        <v>2141</v>
      </c>
      <c r="G97" s="41">
        <v>117177.5</v>
      </c>
      <c r="H97" s="40">
        <v>222.19931898188645</v>
      </c>
      <c r="J97" s="42">
        <v>88541</v>
      </c>
      <c r="K97" s="41">
        <v>4854006.600000001</v>
      </c>
      <c r="L97" s="40">
        <v>267.1528947910783</v>
      </c>
    </row>
    <row r="98" spans="1:11" ht="16.5" customHeight="1">
      <c r="A98" t="s">
        <v>95</v>
      </c>
      <c r="B98" s="42">
        <v>0</v>
      </c>
      <c r="C98" s="41">
        <v>0</v>
      </c>
      <c r="D98" s="42">
        <v>0</v>
      </c>
      <c r="E98" s="41">
        <v>0</v>
      </c>
      <c r="F98" s="42">
        <v>0</v>
      </c>
      <c r="G98" s="41">
        <v>0</v>
      </c>
      <c r="J98" s="42">
        <v>0</v>
      </c>
      <c r="K98" s="41">
        <v>0</v>
      </c>
    </row>
    <row r="99" spans="1:9" ht="16.5" customHeight="1">
      <c r="A99" t="s">
        <v>77</v>
      </c>
      <c r="I99" t="s">
        <v>79</v>
      </c>
    </row>
    <row r="100" spans="1:8" ht="16.5" customHeight="1">
      <c r="A100" t="s">
        <v>78</v>
      </c>
      <c r="H100" s="40" t="s">
        <v>80</v>
      </c>
    </row>
    <row r="101" ht="16.5" customHeight="1">
      <c r="A101" t="s">
        <v>25</v>
      </c>
    </row>
    <row r="102" ht="16.5" customHeight="1">
      <c r="A102" t="s">
        <v>26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SSA. SAZIB # 01671417741 # 01816746474</cp:lastModifiedBy>
  <cp:lastPrinted>2019-01-13T07:11:10Z</cp:lastPrinted>
  <dcterms:created xsi:type="dcterms:W3CDTF">2017-09-24T04:46:07Z</dcterms:created>
  <dcterms:modified xsi:type="dcterms:W3CDTF">2019-01-27T05:43:33Z</dcterms:modified>
  <cp:category/>
  <cp:version/>
  <cp:contentType/>
  <cp:contentStatus/>
</cp:coreProperties>
</file>