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<sst xmlns="http://schemas.openxmlformats.org/spreadsheetml/2006/main" count="21" uniqueCount="11">
  <si>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Kilograms</t>
  </si>
  <si>
    <t>Av. Price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</si>
  <si>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</si>
  <si>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</si>
  <si>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</si>
  <si>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</si>
  <si>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</si>
  <si>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</si>
  <si>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>Phone:723937, E-mail: produce@bbts.net &amp; prodbrok@gmail.com</t>
  </si>
  <si>
    <t>We mention below the average prices realised by tea estates in our catalogue during the season 2018-2019.</t>
  </si>
  <si>
    <t>Date: 23/09/2018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</si>
</sst>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</xf>
    <xf numFmtId="4" fontId="5" fillId="0" borderId="0" xfId="44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9" fontId="2" fillId="0" borderId="0" xfId="42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4" fontId="4" fillId="0" borderId="0" xfId="4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7" fillId="0" borderId="0" xfId="0" applyFont="1" applyBorder="1" applyAlignment="1">
      <alignment/>
    </xf>
    <xf numFmtId="43" fontId="5" fillId="0" borderId="0" xfId="42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K5">
            <v>22214</v>
          </cell>
          <cell r="M5">
            <v>271.2812190510489</v>
          </cell>
        </row>
        <row r="6">
          <cell r="A6" t="str">
            <v>DOLOI</v>
          </cell>
          <cell r="E6">
            <v>9874.5</v>
          </cell>
          <cell r="G6">
            <v>297.6383108005469</v>
          </cell>
          <cell r="K6">
            <v>256686.2</v>
          </cell>
          <cell r="M6">
            <v>260.0806704840385</v>
          </cell>
        </row>
        <row r="7">
          <cell r="A7" t="str">
            <v>JUNGLEBARI</v>
          </cell>
          <cell r="E7">
            <v>4288.5</v>
          </cell>
          <cell r="G7">
            <v>298.9533636469628</v>
          </cell>
          <cell r="K7">
            <v>56380.6</v>
          </cell>
          <cell r="M7">
            <v>263.49330266084434</v>
          </cell>
        </row>
        <row r="8">
          <cell r="A8" t="str">
            <v>KAIYACHERRA DALU</v>
          </cell>
          <cell r="E8">
            <v>25182</v>
          </cell>
          <cell r="G8">
            <v>314.74712095941544</v>
          </cell>
          <cell r="K8">
            <v>395972.10000000003</v>
          </cell>
          <cell r="M8">
            <v>283.6164184294803</v>
          </cell>
        </row>
        <row r="9">
          <cell r="A9" t="str">
            <v>KHADIM</v>
          </cell>
          <cell r="K9">
            <v>76233.59999999999</v>
          </cell>
          <cell r="M9">
            <v>254.9216893863074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18660.5</v>
          </cell>
          <cell r="G17">
            <v>300.1028107499799</v>
          </cell>
          <cell r="K17">
            <v>431898.30000000005</v>
          </cell>
          <cell r="M17">
            <v>263.2712826144488</v>
          </cell>
        </row>
        <row r="18">
          <cell r="A18" t="str">
            <v>OOTTERBHAG &amp; INDANUGGER</v>
          </cell>
          <cell r="E18">
            <v>14809.8</v>
          </cell>
          <cell r="G18">
            <v>298.94713635565637</v>
          </cell>
          <cell r="K18">
            <v>337186.7</v>
          </cell>
          <cell r="M18">
            <v>258.96841660717934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40320.1</v>
          </cell>
          <cell r="G20">
            <v>298.92477697227935</v>
          </cell>
          <cell r="K20">
            <v>330478.1</v>
          </cell>
          <cell r="M20">
            <v>261.7174832462424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1098.4</v>
          </cell>
          <cell r="G22">
            <v>301.99999999999994</v>
          </cell>
          <cell r="K22">
            <v>118754.59999999996</v>
          </cell>
          <cell r="M22">
            <v>267.79730806217196</v>
          </cell>
        </row>
        <row r="23">
          <cell r="A23" t="str">
            <v>SURMA</v>
          </cell>
          <cell r="E23">
            <v>33351.7</v>
          </cell>
          <cell r="G23">
            <v>304.3583565455434</v>
          </cell>
          <cell r="K23">
            <v>485305.79999999993</v>
          </cell>
          <cell r="M23">
            <v>266.62094642182313</v>
          </cell>
        </row>
        <row r="24">
          <cell r="A24" t="str">
            <v>TOTAL:</v>
          </cell>
          <cell r="E24">
            <v>147585.5</v>
          </cell>
          <cell r="G24">
            <v>302.94121780256194</v>
          </cell>
          <cell r="K24">
            <v>2751419.3999999994</v>
          </cell>
          <cell r="M24">
            <v>262.2071469002509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9866.9</v>
          </cell>
          <cell r="M29">
            <v>208.89365454195342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66641.29999999999</v>
          </cell>
          <cell r="M31">
            <v>204.67404597449334</v>
          </cell>
        </row>
        <row r="32">
          <cell r="A32" t="str">
            <v>GRAND TOTAL</v>
          </cell>
          <cell r="E32">
            <v>147585.5</v>
          </cell>
          <cell r="G32">
            <v>302.94121780256194</v>
          </cell>
          <cell r="K32">
            <v>2818060.6999999997</v>
          </cell>
          <cell r="M32">
            <v>260.84660820116477</v>
          </cell>
        </row>
        <row r="34">
          <cell r="E34" t="str">
            <v>Sale No. 21</v>
          </cell>
          <cell r="I34" t="str">
            <v>Upto Sale No. 21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D37">
            <v>2692</v>
          </cell>
          <cell r="E37">
            <v>147585.5</v>
          </cell>
          <cell r="G37">
            <v>302.94121780256194</v>
          </cell>
          <cell r="I37">
            <v>51327</v>
          </cell>
          <cell r="J37">
            <v>2814933.6999999993</v>
          </cell>
          <cell r="L37">
            <v>260.828545553311</v>
          </cell>
        </row>
        <row r="38">
          <cell r="A38" t="str">
            <v>TOTAL :</v>
          </cell>
          <cell r="D38">
            <v>2692</v>
          </cell>
          <cell r="E38">
            <v>147585.5</v>
          </cell>
          <cell r="G38">
            <v>302.94121780256194</v>
          </cell>
          <cell r="I38">
            <v>51384</v>
          </cell>
          <cell r="J38">
            <v>2818060.6999999993</v>
          </cell>
          <cell r="L38">
            <v>260.8466082011648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D3" sqref="D3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2" customWidth="1"/>
    <col min="4" max="4" width="13.7109375" style="1" customWidth="1"/>
    <col min="5" max="5" width="1.57421875" style="0" customWidth="1"/>
    <col min="6" max="6" width="12.140625" style="2" customWidth="1"/>
    <col min="7" max="7" width="12.8515625" style="1" customWidth="1"/>
    <col min="8" max="8" width="8.57421875" style="1" customWidth="1"/>
    <col min="9" max="9" width="8.00390625" style="0" customWidth="1"/>
  </cols>
  <sheetData>
    <row r="1" spans="1:9" ht="15.75">
      <c r="A1" s="3"/>
      <c r="B1" s="3"/>
      <c r="C1" s="4" t="s">
        <v>2</v>
      </c>
      <c r="D1" s="3"/>
      <c r="E1" s="3"/>
      <c r="F1" s="3"/>
      <c r="G1" s="3"/>
      <c r="H1" s="3"/>
      <c r="I1" s="3"/>
    </row>
    <row r="2" spans="1:9" ht="15">
      <c r="A2" s="3"/>
      <c r="B2" s="3"/>
      <c r="C2" s="5" t="s">
        <v>3</v>
      </c>
      <c r="D2" s="5"/>
      <c r="E2" s="5"/>
      <c r="F2" s="3"/>
      <c r="G2" s="3"/>
      <c r="H2" s="3"/>
      <c r="I2" s="3"/>
    </row>
    <row r="3" spans="1:9" ht="15">
      <c r="A3" s="3"/>
      <c r="B3" s="3"/>
      <c r="C3" s="5" t="s">
        <v>4</v>
      </c>
      <c r="D3" s="5"/>
      <c r="E3" s="5"/>
      <c r="F3" s="3"/>
      <c r="G3" s="3"/>
      <c r="H3" s="3"/>
      <c r="I3" s="3"/>
    </row>
    <row r="4" spans="1:9" ht="15">
      <c r="A4" s="6"/>
      <c r="B4" s="3"/>
      <c r="C4" s="5" t="s">
        <v>8</v>
      </c>
      <c r="D4" s="5"/>
      <c r="E4" s="5"/>
      <c r="F4" s="3"/>
      <c r="G4" s="6"/>
      <c r="H4" s="3"/>
      <c r="I4" s="3"/>
    </row>
    <row r="5" spans="1:9" ht="15">
      <c r="A5" s="3"/>
      <c r="B5" s="6"/>
      <c r="C5" s="6"/>
      <c r="D5" s="6"/>
      <c r="E5" s="3"/>
      <c r="F5" s="3" t="s">
        <v>10</v>
      </c>
      <c r="G5" s="6"/>
      <c r="H5" s="3"/>
      <c r="I5" s="3"/>
    </row>
    <row r="6" spans="1:9" ht="15">
      <c r="A6" s="5" t="s">
        <v>9</v>
      </c>
      <c r="B6" s="6"/>
      <c r="C6" s="6"/>
      <c r="D6" s="6"/>
      <c r="E6" s="6"/>
      <c r="F6" s="6"/>
      <c r="G6" s="6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3"/>
      <c r="I7" s="3"/>
    </row>
    <row r="8" spans="1:9" ht="15">
      <c r="A8" s="7" t="str">
        <f>'[1]Uptodate'!$A$2</f>
        <v>Season: 2018-2019</v>
      </c>
      <c r="B8" s="3"/>
      <c r="C8" s="48" t="str">
        <f>'[1]Uptodate'!$E$34</f>
        <v>Sale No. 21</v>
      </c>
      <c r="D8" s="48"/>
      <c r="E8" s="3"/>
      <c r="F8" s="48" t="str">
        <f>'[1]Uptodate'!$I$34</f>
        <v>Upto Sale No. 21</v>
      </c>
      <c r="G8" s="48"/>
      <c r="H8" s="3"/>
      <c r="I8" s="3"/>
    </row>
    <row r="9" spans="1:9" ht="15">
      <c r="A9" s="7" t="str">
        <f>'[1]Uptodate'!$A$3</f>
        <v>GARDEN (C  T  C)</v>
      </c>
      <c r="B9" s="3"/>
      <c r="C9" s="8" t="s">
        <v>0</v>
      </c>
      <c r="D9" s="9" t="s">
        <v>1</v>
      </c>
      <c r="E9" s="10"/>
      <c r="F9" s="8" t="s">
        <v>0</v>
      </c>
      <c r="G9" s="8" t="s">
        <v>1</v>
      </c>
      <c r="H9" s="3"/>
      <c r="I9" s="3"/>
    </row>
    <row r="10" spans="1:9" ht="15">
      <c r="A10" s="11" t="str">
        <f>'[1]Uptodate'!$A$4</f>
        <v>CHUNDEECHERRA</v>
      </c>
      <c r="B10" s="11"/>
      <c r="C10" s="12">
        <f>'[1]Uptodate'!$E$4</f>
        <v>0</v>
      </c>
      <c r="D10" s="13">
        <f>'[1]Uptodate'!$G$4</f>
        <v>0</v>
      </c>
      <c r="E10" s="12"/>
      <c r="F10" s="12">
        <f>'[1]Uptodate'!$K$4</f>
        <v>53729.40000000001</v>
      </c>
      <c r="G10" s="14">
        <f>'[1]Uptodate'!$M$4</f>
        <v>231.92046254006183</v>
      </c>
      <c r="H10" s="15"/>
      <c r="I10" s="11"/>
    </row>
    <row r="11" spans="1:9" ht="15">
      <c r="A11" s="11" t="str">
        <f>'[1]Uptodate'!$A$5</f>
        <v>CLONAL</v>
      </c>
      <c r="B11" s="11"/>
      <c r="C11" s="12">
        <f>'[1]Uptodate'!$E$5</f>
        <v>0</v>
      </c>
      <c r="D11" s="13">
        <f>'[1]Uptodate'!$G$5</f>
        <v>0</v>
      </c>
      <c r="E11" s="12"/>
      <c r="F11" s="12">
        <f>'[1]Uptodate'!$K$5</f>
        <v>22214</v>
      </c>
      <c r="G11" s="14">
        <f>'[1]Uptodate'!$M$5</f>
        <v>271.2812190510489</v>
      </c>
      <c r="H11" s="15"/>
      <c r="I11" s="11"/>
    </row>
    <row r="12" spans="1:9" ht="15">
      <c r="A12" s="11" t="str">
        <f>'[1]Uptodate'!$A$6</f>
        <v>DOLOI</v>
      </c>
      <c r="B12" s="11"/>
      <c r="C12" s="12">
        <f>'[1]Uptodate'!$E$6</f>
        <v>9874.5</v>
      </c>
      <c r="D12" s="13">
        <f>'[1]Uptodate'!$G$6</f>
        <v>297.6383108005469</v>
      </c>
      <c r="E12" s="12"/>
      <c r="F12" s="12">
        <f>'[1]Uptodate'!$K$6</f>
        <v>256686.2</v>
      </c>
      <c r="G12" s="14">
        <f>'[1]Uptodate'!$M$6</f>
        <v>260.0806704840385</v>
      </c>
      <c r="H12" s="15"/>
      <c r="I12" s="11"/>
    </row>
    <row r="13" spans="1:9" ht="15">
      <c r="A13" s="11" t="str">
        <f>'[1]Uptodate'!$A$7</f>
        <v>JUNGLEBARI</v>
      </c>
      <c r="B13" s="11"/>
      <c r="C13" s="12">
        <f>'[1]Uptodate'!$E$7</f>
        <v>4288.5</v>
      </c>
      <c r="D13" s="13">
        <f>'[1]Uptodate'!$G$7</f>
        <v>298.9533636469628</v>
      </c>
      <c r="E13" s="12"/>
      <c r="F13" s="12">
        <f>'[1]Uptodate'!$K$7</f>
        <v>56380.6</v>
      </c>
      <c r="G13" s="14">
        <f>'[1]Uptodate'!$M$7</f>
        <v>263.49330266084434</v>
      </c>
      <c r="H13" s="15"/>
      <c r="I13" s="11"/>
    </row>
    <row r="14" spans="1:9" ht="15">
      <c r="A14" s="11" t="str">
        <f>'[1]Uptodate'!$A$8</f>
        <v>KAIYACHERRA DALU</v>
      </c>
      <c r="B14" s="11"/>
      <c r="C14" s="12">
        <f>'[1]Uptodate'!$E$8</f>
        <v>25182</v>
      </c>
      <c r="D14" s="13">
        <f>'[1]Uptodate'!$G$8</f>
        <v>314.74712095941544</v>
      </c>
      <c r="E14" s="12"/>
      <c r="F14" s="12">
        <f>'[1]Uptodate'!$K$8</f>
        <v>395972.10000000003</v>
      </c>
      <c r="G14" s="14">
        <f>'[1]Uptodate'!$M$8</f>
        <v>283.6164184294803</v>
      </c>
      <c r="H14" s="15"/>
      <c r="I14" s="11"/>
    </row>
    <row r="15" spans="1:9" ht="15">
      <c r="A15" s="11" t="str">
        <f>'[1]Uptodate'!$A$9</f>
        <v>KHADIM</v>
      </c>
      <c r="B15" s="11"/>
      <c r="C15" s="12">
        <f>'[1]Uptodate'!$E$9</f>
        <v>0</v>
      </c>
      <c r="D15" s="13">
        <f>'[1]Uptodate'!$G$9</f>
        <v>0</v>
      </c>
      <c r="E15" s="12"/>
      <c r="F15" s="12">
        <f>'[1]Uptodate'!$K$9</f>
        <v>76233.59999999999</v>
      </c>
      <c r="G15" s="14">
        <f>'[1]Uptodate'!$M$9</f>
        <v>254.9216893863074</v>
      </c>
      <c r="H15" s="15"/>
      <c r="I15" s="16"/>
    </row>
    <row r="16" spans="1:9" ht="15">
      <c r="A16" s="11" t="str">
        <f>'[1]Uptodate'!$A$10</f>
        <v>KURMAH</v>
      </c>
      <c r="B16" s="11"/>
      <c r="C16" s="12">
        <f>'[1]Uptodate'!$E$10</f>
        <v>0</v>
      </c>
      <c r="D16" s="13">
        <f>'[1]Uptodate'!$G$10</f>
        <v>0</v>
      </c>
      <c r="E16" s="12"/>
      <c r="F16" s="12">
        <f>'[1]Uptodate'!$K$10</f>
        <v>26216.300000000003</v>
      </c>
      <c r="G16" s="14">
        <f>'[1]Uptodate'!$M$10</f>
        <v>213.563801909499</v>
      </c>
      <c r="H16" s="15"/>
      <c r="I16" s="16"/>
    </row>
    <row r="17" spans="1:9" ht="15">
      <c r="A17" s="11" t="str">
        <f>'[1]Uptodate'!$A$11</f>
        <v>LUAYUNI</v>
      </c>
      <c r="B17" s="11"/>
      <c r="C17" s="12">
        <f>'[1]Uptodate'!$E$11</f>
        <v>0</v>
      </c>
      <c r="D17" s="13">
        <f>'[1]Uptodate'!$G$11</f>
        <v>0</v>
      </c>
      <c r="E17" s="12"/>
      <c r="F17" s="12">
        <f>'[1]Uptodate'!$K$11</f>
        <v>7948</v>
      </c>
      <c r="G17" s="14">
        <f>'[1]Uptodate'!$M$11</f>
        <v>208.6948288877705</v>
      </c>
      <c r="H17" s="15"/>
      <c r="I17" s="11"/>
    </row>
    <row r="18" spans="1:9" ht="15">
      <c r="A18" s="11" t="str">
        <f>'[1]Uptodate'!$A$12</f>
        <v>LUAYUNI A/C MURAICHERRA</v>
      </c>
      <c r="B18" s="11"/>
      <c r="C18" s="12">
        <f>'[1]Uptodate'!$E$12</f>
        <v>0</v>
      </c>
      <c r="D18" s="13">
        <f>'[1]Uptodate'!$G$12</f>
        <v>0</v>
      </c>
      <c r="E18" s="12"/>
      <c r="F18" s="12">
        <f>'[1]Uptodate'!$K$12</f>
        <v>7132.5</v>
      </c>
      <c r="G18" s="14">
        <f>'[1]Uptodate'!$M$12</f>
        <v>218.77546442341395</v>
      </c>
      <c r="H18" s="15"/>
      <c r="I18" s="11"/>
    </row>
    <row r="19" spans="1:9" ht="15">
      <c r="A19" s="11" t="str">
        <f>'[1]Uptodate'!$A$13</f>
        <v>MADABPORE</v>
      </c>
      <c r="B19" s="11"/>
      <c r="C19" s="12">
        <f>'[1]Uptodate'!$E$13</f>
        <v>0</v>
      </c>
      <c r="D19" s="13">
        <f>'[1]Uptodate'!$G$13</f>
        <v>0</v>
      </c>
      <c r="E19" s="12"/>
      <c r="F19" s="12">
        <f>'[1]Uptodate'!$K$13</f>
        <v>64451.8</v>
      </c>
      <c r="G19" s="14">
        <f>'[1]Uptodate'!$M$13</f>
        <v>229.00303327447796</v>
      </c>
      <c r="H19" s="15"/>
      <c r="I19" s="11"/>
    </row>
    <row r="20" spans="1:9" ht="15">
      <c r="A20" s="11" t="str">
        <f>'[1]Uptodate'!$A$14</f>
        <v>MADABPORE A/C BEJOYA</v>
      </c>
      <c r="B20" s="11"/>
      <c r="C20" s="12">
        <f>'[1]Uptodate'!$E$14</f>
        <v>0</v>
      </c>
      <c r="D20" s="13">
        <f>'[1]Uptodate'!$G$14</f>
        <v>0</v>
      </c>
      <c r="E20" s="12"/>
      <c r="F20" s="12">
        <f>'[1]Uptodate'!$K$14</f>
        <v>11624</v>
      </c>
      <c r="G20" s="14">
        <f>'[1]Uptodate'!$M$14</f>
        <v>201.98017033723332</v>
      </c>
      <c r="H20" s="15"/>
      <c r="I20" s="11"/>
    </row>
    <row r="21" spans="1:9" ht="15">
      <c r="A21" s="11" t="str">
        <f>'[1]Uptodate'!$A$15</f>
        <v>MADABPORE A/C KURMAH</v>
      </c>
      <c r="B21" s="11"/>
      <c r="C21" s="12">
        <f>'[1]Uptodate'!$E$15</f>
        <v>0</v>
      </c>
      <c r="D21" s="13">
        <f>'[1]Uptodate'!$G$15</f>
        <v>0</v>
      </c>
      <c r="E21" s="12"/>
      <c r="F21" s="12">
        <f>'[1]Uptodate'!$K$15</f>
        <v>3400.5</v>
      </c>
      <c r="G21" s="14">
        <f>'[1]Uptodate'!$M$15</f>
        <v>206.05366857815028</v>
      </c>
      <c r="H21" s="15"/>
      <c r="I21" s="11"/>
    </row>
    <row r="22" spans="1:9" ht="15">
      <c r="A22" s="11" t="str">
        <f>'[1]Uptodate'!$A$16</f>
        <v>MADABPORE A/C PATRAKHOLA</v>
      </c>
      <c r="B22" s="11"/>
      <c r="C22" s="12">
        <f>'[1]Uptodate'!$E$16</f>
        <v>0</v>
      </c>
      <c r="D22" s="13">
        <f>'[1]Uptodate'!$G$16</f>
        <v>0</v>
      </c>
      <c r="E22" s="12"/>
      <c r="F22" s="12">
        <f>'[1]Uptodate'!$K$16</f>
        <v>43866.9</v>
      </c>
      <c r="G22" s="14">
        <f>'[1]Uptodate'!$M$16</f>
        <v>222.47247924973044</v>
      </c>
      <c r="H22" s="15"/>
      <c r="I22" s="11"/>
    </row>
    <row r="23" spans="1:9" ht="15">
      <c r="A23" s="11" t="str">
        <f>'[1]Uptodate'!$A$17</f>
        <v>MALNICHERRA</v>
      </c>
      <c r="B23" s="11"/>
      <c r="C23" s="12">
        <f>'[1]Uptodate'!$E$17</f>
        <v>18660.5</v>
      </c>
      <c r="D23" s="13">
        <f>'[1]Uptodate'!$G$17</f>
        <v>300.1028107499799</v>
      </c>
      <c r="E23" s="12"/>
      <c r="F23" s="12">
        <f>'[1]Uptodate'!$K$17</f>
        <v>431898.30000000005</v>
      </c>
      <c r="G23" s="14">
        <f>'[1]Uptodate'!$M$17</f>
        <v>263.2712826144488</v>
      </c>
      <c r="H23" s="15"/>
      <c r="I23" s="11"/>
    </row>
    <row r="24" spans="1:9" ht="15">
      <c r="A24" s="11" t="str">
        <f>'[1]Uptodate'!$A$18</f>
        <v>OOTTERBHAG &amp; INDANUGGER</v>
      </c>
      <c r="B24" s="11"/>
      <c r="C24" s="12">
        <f>'[1]Uptodate'!$E$18</f>
        <v>14809.8</v>
      </c>
      <c r="D24" s="13">
        <f>'[1]Uptodate'!$G$18</f>
        <v>298.94713635565637</v>
      </c>
      <c r="E24" s="12"/>
      <c r="F24" s="12">
        <f>'[1]Uptodate'!$K$18</f>
        <v>337186.7</v>
      </c>
      <c r="G24" s="14">
        <f>'[1]Uptodate'!$M$18</f>
        <v>258.96841660717934</v>
      </c>
      <c r="H24" s="15"/>
      <c r="I24" s="11"/>
    </row>
    <row r="25" spans="1:9" ht="15">
      <c r="A25" s="11" t="str">
        <f>'[1]Uptodate'!$A$19</f>
        <v>PREMNAGAR A/C BEJOYA</v>
      </c>
      <c r="B25" s="11"/>
      <c r="C25" s="12">
        <f>'[1]Uptodate'!$E$19</f>
        <v>0</v>
      </c>
      <c r="D25" s="13">
        <f>'[1]Uptodate'!$G$19</f>
        <v>0</v>
      </c>
      <c r="E25" s="12"/>
      <c r="F25" s="12">
        <f>'[1]Uptodate'!$K$19</f>
        <v>4936.5</v>
      </c>
      <c r="G25" s="14">
        <f>'[1]Uptodate'!$M$19</f>
        <v>223.55555555555554</v>
      </c>
      <c r="H25" s="15"/>
      <c r="I25" s="11"/>
    </row>
    <row r="26" spans="1:9" ht="15">
      <c r="A26" s="11" t="str">
        <f>'[1]Uptodate'!$A$20</f>
        <v>RAJNAGAR</v>
      </c>
      <c r="B26" s="11"/>
      <c r="C26" s="12">
        <f>'[1]Uptodate'!$E$20</f>
        <v>40320.1</v>
      </c>
      <c r="D26" s="13">
        <f>'[1]Uptodate'!$G$20</f>
        <v>298.92477697227935</v>
      </c>
      <c r="E26" s="12"/>
      <c r="F26" s="12">
        <f>'[1]Uptodate'!$K$20</f>
        <v>330478.1</v>
      </c>
      <c r="G26" s="14">
        <f>'[1]Uptodate'!$M$20</f>
        <v>261.7174832462424</v>
      </c>
      <c r="H26" s="15"/>
      <c r="I26" s="11"/>
    </row>
    <row r="27" spans="1:9" ht="15">
      <c r="A27" s="11" t="str">
        <f>'[1]Uptodate'!$A$21</f>
        <v>RAJNAGAR A/C KASHIPUR</v>
      </c>
      <c r="B27" s="11"/>
      <c r="C27" s="12">
        <f>'[1]Uptodate'!$E$21</f>
        <v>0</v>
      </c>
      <c r="D27" s="13">
        <f>'[1]Uptodate'!$G$21</f>
        <v>0</v>
      </c>
      <c r="E27" s="12"/>
      <c r="F27" s="12">
        <f>'[1]Uptodate'!$K$21</f>
        <v>17003.5</v>
      </c>
      <c r="G27" s="14">
        <f>'[1]Uptodate'!$M$21</f>
        <v>199.90322580645162</v>
      </c>
      <c r="H27" s="15"/>
      <c r="I27" s="11"/>
    </row>
    <row r="28" spans="1:9" ht="15">
      <c r="A28" s="11" t="str">
        <f>'[1]Uptodate'!$A$22</f>
        <v>SRIGOBINDPUR</v>
      </c>
      <c r="B28" s="11"/>
      <c r="C28" s="12">
        <f>'[1]Uptodate'!$E$22</f>
        <v>1098.4</v>
      </c>
      <c r="D28" s="13">
        <f>'[1]Uptodate'!$G$22</f>
        <v>301.99999999999994</v>
      </c>
      <c r="E28" s="12"/>
      <c r="F28" s="12">
        <f>'[1]Uptodate'!$K$22</f>
        <v>118754.59999999996</v>
      </c>
      <c r="G28" s="14">
        <f>'[1]Uptodate'!$M$22</f>
        <v>267.79730806217196</v>
      </c>
      <c r="H28" s="15"/>
      <c r="I28" s="11"/>
    </row>
    <row r="29" spans="1:9" ht="16.5">
      <c r="A29" s="11" t="str">
        <f>'[1]Uptodate'!$A$23</f>
        <v>SURMA</v>
      </c>
      <c r="B29" s="11"/>
      <c r="C29" s="17">
        <f>'[1]Uptodate'!$E$23</f>
        <v>33351.7</v>
      </c>
      <c r="D29" s="18">
        <f>'[1]Uptodate'!$G$23</f>
        <v>304.3583565455434</v>
      </c>
      <c r="E29" s="12"/>
      <c r="F29" s="17">
        <f>'[1]Uptodate'!$K$23</f>
        <v>485305.79999999993</v>
      </c>
      <c r="G29" s="19">
        <f>'[1]Uptodate'!$M$23</f>
        <v>266.62094642182313</v>
      </c>
      <c r="H29" s="15"/>
      <c r="I29" s="11"/>
    </row>
    <row r="30" spans="1:9" ht="16.5">
      <c r="A30" s="11" t="str">
        <f>'[1]Uptodate'!$A$24</f>
        <v>TOTAL:</v>
      </c>
      <c r="B30" s="11"/>
      <c r="C30" s="17">
        <f>'[1]Uptodate'!$E$24</f>
        <v>147585.5</v>
      </c>
      <c r="D30" s="18">
        <f>'[1]Uptodate'!$G$24</f>
        <v>302.94121780256194</v>
      </c>
      <c r="E30" s="12"/>
      <c r="F30" s="17">
        <f>'[1]Uptodate'!$K$24</f>
        <v>2751419.3999999994</v>
      </c>
      <c r="G30" s="19">
        <f>'[1]Uptodate'!$M$24</f>
        <v>262.2071469002509</v>
      </c>
      <c r="H30" s="15"/>
      <c r="I30" s="11"/>
    </row>
    <row r="31" spans="1:9" ht="15">
      <c r="A31" s="7" t="str">
        <f>'[1]Uptodate'!$A$25</f>
        <v>Old Season: 2017-2018</v>
      </c>
      <c r="B31" s="11"/>
      <c r="C31" s="22">
        <f>SUM(C10:C29)-C30</f>
        <v>0</v>
      </c>
      <c r="D31" s="13"/>
      <c r="E31" s="12"/>
      <c r="F31" s="22">
        <f>SUM(F10:F29)-F30</f>
        <v>0</v>
      </c>
      <c r="G31" s="14"/>
      <c r="H31" s="11"/>
      <c r="I31" s="11"/>
    </row>
    <row r="32" spans="1:9" ht="15">
      <c r="A32" s="7" t="str">
        <f>'[1]Uptodate'!$A$26</f>
        <v>GARDEN (C  T  C)</v>
      </c>
      <c r="B32" s="11"/>
      <c r="C32" s="8" t="s">
        <v>0</v>
      </c>
      <c r="D32" s="9" t="s">
        <v>1</v>
      </c>
      <c r="E32" s="10"/>
      <c r="F32" s="8" t="s">
        <v>0</v>
      </c>
      <c r="G32" s="8" t="s">
        <v>1</v>
      </c>
      <c r="H32" s="11"/>
      <c r="I32" s="11"/>
    </row>
    <row r="33" spans="1:9" ht="15">
      <c r="A33" s="11" t="str">
        <f>'[1]Uptodate'!$A$27</f>
        <v>DOLOI</v>
      </c>
      <c r="B33" s="11"/>
      <c r="C33" s="12">
        <f>'[1]Uptodate'!$E$27</f>
        <v>0</v>
      </c>
      <c r="D33" s="13">
        <f>'[1]Uptodate'!$G$27</f>
        <v>0</v>
      </c>
      <c r="E33" s="12"/>
      <c r="F33" s="12">
        <f>'[1]Uptodate'!$K$27</f>
        <v>17553</v>
      </c>
      <c r="G33" s="14">
        <f>'[1]Uptodate'!$M$27</f>
        <v>203.2832564234034</v>
      </c>
      <c r="H33" s="11"/>
      <c r="I33" s="11"/>
    </row>
    <row r="34" spans="1:9" ht="15">
      <c r="A34" s="11" t="str">
        <f>'[1]Uptodate'!$A$28</f>
        <v>MALNICHERRA</v>
      </c>
      <c r="B34" s="11"/>
      <c r="C34" s="12">
        <f>'[1]Uptodate'!$E$28</f>
        <v>0</v>
      </c>
      <c r="D34" s="13">
        <f>'[1]Uptodate'!$G$28</f>
        <v>0</v>
      </c>
      <c r="E34" s="12"/>
      <c r="F34" s="12">
        <f>'[1]Uptodate'!$K$28</f>
        <v>16730</v>
      </c>
      <c r="G34" s="14">
        <f>'[1]Uptodate'!$M$28</f>
        <v>203.7408547519426</v>
      </c>
      <c r="H34" s="11"/>
      <c r="I34" s="11"/>
    </row>
    <row r="35" spans="1:9" ht="15">
      <c r="A35" s="11" t="str">
        <f>'[1]Uptodate'!$A$29</f>
        <v>N.B.C.T.I.</v>
      </c>
      <c r="B35" s="11"/>
      <c r="C35" s="12">
        <f>'[1]Uptodate'!$E$29</f>
        <v>0</v>
      </c>
      <c r="D35" s="13">
        <f>'[1]Uptodate'!$G$29</f>
        <v>0</v>
      </c>
      <c r="E35" s="12"/>
      <c r="F35" s="12">
        <f>'[1]Uptodate'!$K$29</f>
        <v>9866.9</v>
      </c>
      <c r="G35" s="14">
        <f>'[1]Uptodate'!$M$29</f>
        <v>208.89365454195342</v>
      </c>
      <c r="H35" s="11"/>
      <c r="I35" s="11"/>
    </row>
    <row r="36" spans="1:9" ht="16.5">
      <c r="A36" s="11" t="str">
        <f>'[1]Uptodate'!$A$30</f>
        <v>RAJNAGAR</v>
      </c>
      <c r="B36" s="11"/>
      <c r="C36" s="17">
        <f>'[1]Uptodate'!$E$30</f>
        <v>0</v>
      </c>
      <c r="D36" s="18">
        <f>'[1]Uptodate'!$G$30</f>
        <v>0</v>
      </c>
      <c r="E36" s="12"/>
      <c r="F36" s="17">
        <f>'[1]Uptodate'!$K$30</f>
        <v>22491.4</v>
      </c>
      <c r="G36" s="19">
        <f>'[1]Uptodate'!$M$30</f>
        <v>204.602479169816</v>
      </c>
      <c r="H36" s="11"/>
      <c r="I36" s="11"/>
    </row>
    <row r="37" spans="1:9" ht="16.5">
      <c r="A37" s="11" t="str">
        <f>'[1]Uptodate'!$A$31</f>
        <v>TOTAL:</v>
      </c>
      <c r="B37" s="11"/>
      <c r="C37" s="17">
        <f>'[1]Uptodate'!$E$31</f>
        <v>0</v>
      </c>
      <c r="D37" s="18">
        <f>'[1]Uptodate'!$G$31</f>
        <v>0</v>
      </c>
      <c r="E37" s="12"/>
      <c r="F37" s="17">
        <f>'[1]Uptodate'!$K$31</f>
        <v>66641.29999999999</v>
      </c>
      <c r="G37" s="19">
        <f>'[1]Uptodate'!$M$31</f>
        <v>204.67404597449334</v>
      </c>
      <c r="H37" s="11"/>
      <c r="I37" s="11"/>
    </row>
    <row r="38" spans="1:9" ht="16.5">
      <c r="A38" s="11" t="str">
        <f>'[1]Uptodate'!$A$32</f>
        <v>GRAND TOTAL</v>
      </c>
      <c r="B38" s="11"/>
      <c r="C38" s="17">
        <f>'[1]Uptodate'!$E$32</f>
        <v>147585.5</v>
      </c>
      <c r="D38" s="18">
        <f>'[1]Uptodate'!$G$32</f>
        <v>302.94121780256194</v>
      </c>
      <c r="E38" s="12"/>
      <c r="F38" s="17">
        <f>'[1]Uptodate'!$K$32</f>
        <v>2818060.6999999997</v>
      </c>
      <c r="G38" s="19">
        <f>'[1]Uptodate'!$M$32</f>
        <v>260.84660820116477</v>
      </c>
      <c r="H38" s="11"/>
      <c r="I38" s="11"/>
    </row>
    <row r="39" spans="1:9" ht="15">
      <c r="A39" s="11"/>
      <c r="B39" s="11"/>
      <c r="C39" s="12">
        <f>SUM(C10:C29)+C37-C38</f>
        <v>0</v>
      </c>
      <c r="D39" s="13"/>
      <c r="E39" s="12"/>
      <c r="F39" s="12">
        <f>SUM(F10:F29)+F37-F38</f>
        <v>0</v>
      </c>
      <c r="G39" s="14"/>
      <c r="H39" s="11"/>
      <c r="I39" s="11"/>
    </row>
    <row r="40" spans="1:9" ht="15">
      <c r="A40" s="11"/>
      <c r="B40" s="11"/>
      <c r="C40" s="12"/>
      <c r="D40" s="13"/>
      <c r="E40" s="12"/>
      <c r="F40" s="12"/>
      <c r="G40" s="14"/>
      <c r="H40" s="11"/>
      <c r="I40" s="11"/>
    </row>
    <row r="41" spans="1:9" ht="16.5">
      <c r="A41" s="21"/>
      <c r="B41" s="11"/>
      <c r="C41" s="17" t="str">
        <f>'[1]Uptodate'!$E$34</f>
        <v>Sale No. 21</v>
      </c>
      <c r="D41" s="13"/>
      <c r="E41" s="12"/>
      <c r="F41" s="12"/>
      <c r="G41" s="23" t="str">
        <f>'[1]Uptodate'!$I$34</f>
        <v>Upto Sale No. 21</v>
      </c>
      <c r="H41" s="11"/>
      <c r="I41" s="11"/>
    </row>
    <row r="42" spans="1:9" ht="15">
      <c r="A42" s="20" t="str">
        <f>'[1]Uptodate'!$A$35</f>
        <v>Buyers Purchase Analysis</v>
      </c>
      <c r="B42" s="24" t="s">
        <v>5</v>
      </c>
      <c r="C42" s="25" t="s">
        <v>0</v>
      </c>
      <c r="D42" s="26" t="s">
        <v>6</v>
      </c>
      <c r="E42" s="12"/>
      <c r="F42" s="24" t="s">
        <v>5</v>
      </c>
      <c r="G42" s="25" t="s">
        <v>0</v>
      </c>
      <c r="H42" s="27" t="s">
        <v>6</v>
      </c>
      <c r="I42" s="11"/>
    </row>
    <row r="43" spans="1:9" ht="15">
      <c r="A43" s="11" t="str">
        <f>'[1]Uptodate'!$A$36</f>
        <v>EXPORT:</v>
      </c>
      <c r="B43" s="28">
        <f>'[1]Uptodate'!$D$36</f>
        <v>0</v>
      </c>
      <c r="C43" s="12">
        <f>'[1]Uptodate'!$E$36</f>
        <v>0</v>
      </c>
      <c r="D43" s="13">
        <f>'[1]Uptodate'!$G$36</f>
        <v>0</v>
      </c>
      <c r="E43" s="29"/>
      <c r="F43" s="29">
        <f>'[1]Uptodate'!$I$36</f>
        <v>57</v>
      </c>
      <c r="G43" s="30">
        <f>'[1]Uptodate'!$J$36</f>
        <v>3127</v>
      </c>
      <c r="H43" s="31">
        <f>'[1]Uptodate'!$L$36</f>
        <v>277.10665174288454</v>
      </c>
      <c r="I43" s="32">
        <f>G43/G45</f>
        <v>0.0011096283341235343</v>
      </c>
    </row>
    <row r="44" spans="1:9" ht="16.5">
      <c r="A44" s="11" t="str">
        <f>'[1]Uptodate'!$A$37</f>
        <v>INTERNAL :</v>
      </c>
      <c r="B44" s="33">
        <f>'[1]Uptodate'!$D$37</f>
        <v>2692</v>
      </c>
      <c r="C44" s="17">
        <f>'[1]Uptodate'!$E$37</f>
        <v>147585.5</v>
      </c>
      <c r="D44" s="18">
        <f>'[1]Uptodate'!$G$37</f>
        <v>302.94121780256194</v>
      </c>
      <c r="E44" s="29"/>
      <c r="F44" s="34">
        <f>'[1]Uptodate'!$I$37</f>
        <v>51327</v>
      </c>
      <c r="G44" s="35">
        <f>'[1]Uptodate'!$J$37</f>
        <v>2814933.6999999993</v>
      </c>
      <c r="H44" s="36">
        <f>'[1]Uptodate'!$L$37</f>
        <v>260.828545553311</v>
      </c>
      <c r="I44" s="37">
        <f>G44/G45</f>
        <v>0.9988903716658765</v>
      </c>
    </row>
    <row r="45" spans="1:9" ht="16.5">
      <c r="A45" s="11" t="str">
        <f>'[1]Uptodate'!$A$38</f>
        <v>TOTAL :</v>
      </c>
      <c r="B45" s="33">
        <f>'[1]Uptodate'!$D$38</f>
        <v>2692</v>
      </c>
      <c r="C45" s="17">
        <f>'[1]Uptodate'!$E$38</f>
        <v>147585.5</v>
      </c>
      <c r="D45" s="18">
        <f>'[1]Uptodate'!$G$38</f>
        <v>302.94121780256194</v>
      </c>
      <c r="E45" s="29"/>
      <c r="F45" s="34">
        <f>'[1]Uptodate'!$I$38</f>
        <v>51384</v>
      </c>
      <c r="G45" s="35">
        <f>'[1]Uptodate'!$J$38</f>
        <v>2818060.6999999993</v>
      </c>
      <c r="H45" s="36">
        <f>'[1]Uptodate'!$L$38</f>
        <v>260.8466082011648</v>
      </c>
      <c r="I45" s="37">
        <f>G45/G45</f>
        <v>1</v>
      </c>
    </row>
    <row r="46" spans="1:9" ht="15">
      <c r="A46" s="3"/>
      <c r="B46" s="3"/>
      <c r="C46" s="38"/>
      <c r="D46" s="13" t="s">
        <v>7</v>
      </c>
      <c r="E46" s="38"/>
      <c r="F46" s="39"/>
      <c r="G46" s="3"/>
      <c r="H46" s="3"/>
      <c r="I46" s="3"/>
    </row>
    <row r="47" spans="1:9" ht="15">
      <c r="A47" s="40"/>
      <c r="B47" s="41">
        <f>B44+B43-B45</f>
        <v>0</v>
      </c>
      <c r="C47" s="41">
        <f>C44+C43-C45</f>
        <v>0</v>
      </c>
      <c r="D47" s="10"/>
      <c r="E47" s="30"/>
      <c r="F47" s="41">
        <f>F44+F43-F45</f>
        <v>0</v>
      </c>
      <c r="G47" s="41">
        <f>G44+G43-G45</f>
        <v>0</v>
      </c>
      <c r="H47" s="10"/>
      <c r="I47" s="3"/>
    </row>
    <row r="48" spans="1:9" ht="15">
      <c r="A48" s="42"/>
      <c r="B48" s="43"/>
      <c r="C48" s="43"/>
      <c r="D48" s="9"/>
      <c r="E48" s="43"/>
      <c r="F48" s="44"/>
      <c r="G48" s="44"/>
      <c r="H48" s="24"/>
      <c r="I48" s="3"/>
    </row>
    <row r="49" spans="1:9" ht="16.5">
      <c r="A49" s="45"/>
      <c r="B49" s="46"/>
      <c r="C49" s="46"/>
      <c r="D49" s="10"/>
      <c r="E49" s="29"/>
      <c r="F49" s="29"/>
      <c r="G49" s="47"/>
      <c r="H49" s="31"/>
      <c r="I49" s="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2018-09-16T05:09:21Z</cp:lastPrinted>
  <dcterms:created xsi:type="dcterms:W3CDTF">2017-09-24T04:46:07Z</dcterms:created>
  <dcterms:modified xsi:type="dcterms:W3CDTF">2018-10-02T05:17:50Z</dcterms:modified>
  <cp:category/>
  <cp:version/>
  <cp:contentType/>
  <cp:contentStatus/>
</cp:coreProperties>
</file>