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2"/>
  </bookViews>
  <sheets>
    <sheet name="uptodate sale 14" sheetId="1" r:id="rId1"/>
    <sheet name="auction avg" sheetId="2" r:id="rId2"/>
    <sheet name="buyers purchase sale 1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<sst xmlns="http://schemas.openxmlformats.org/spreadsheetml/2006/main" count="182" uniqueCount="131">
  <si>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</si>
  <si>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</si>
  <si>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</si>
  <si>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</si>
  <si>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</si>
  <si>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</si>
  <si>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</si>
  <si>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</si>
  <si>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</si>
  <si>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</si>
  <si>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</si>
  <si>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</si>
  <si>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</si>
  <si>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</si>
  <si>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</si>
  <si>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</si>
  <si>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</si>
  <si>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</si>
  <si>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</si>
  <si>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</si>
  <si>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</si>
  <si>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</si>
  <si>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</si>
  <si>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</si>
  <si>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</si>
  <si>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</si>
  <si>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</si>
  <si>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</si>
  <si>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</si>
  <si>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</si>
  <si>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</si>
  <si>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</si>
  <si>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</si>
  <si>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</si>
  <si>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</si>
  <si>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</si>
  <si>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</si>
  <si>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</si>
  <si>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</si>
  <si>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</si>
  <si>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</si>
  <si>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</si>
  <si>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</si>
  <si>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</si>
  <si>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</si>
  <si>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</si>
  <si>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</si>
  <si>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</si>
  <si>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</si>
  <si>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</si>
  <si>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</si>
  <si>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</si>
  <si>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</si>
  <si>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Aftab Tea Co.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</si>
  <si>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</si>
  <si>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</si>
  <si>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</si>
  <si>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</si>
  <si>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</si>
  <si>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</si>
  <si>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Tea Supply &amp; C0.</t>
  </si>
  <si>
    <t>The ACME Agrovet &amp; Beverage Ltd.</t>
  </si>
  <si>
    <t>Unilever (BD) Ltd.</t>
  </si>
  <si>
    <t>Banani Tea &amp; Trading Co.</t>
  </si>
  <si>
    <t>Bengal Tea House, Chandpore</t>
  </si>
  <si>
    <t>F. Rahman Enterprise</t>
  </si>
  <si>
    <t xml:space="preserve">Green Leaf Tea </t>
  </si>
  <si>
    <t>Gupta Tea House</t>
  </si>
  <si>
    <t>Jamal Tea House, Sreemangal</t>
  </si>
  <si>
    <t>Kamal Tea &amp; Co.</t>
  </si>
  <si>
    <t>Kamona Tea House</t>
  </si>
  <si>
    <t>Lakshmi Narayan Tea House</t>
  </si>
  <si>
    <t>M. A. Tea Supply</t>
  </si>
  <si>
    <t>Md. Rafique Ullah Patwary Agn.</t>
  </si>
  <si>
    <t>Orion Tea Co. Ltd.</t>
  </si>
  <si>
    <t>Prime Tea Co.</t>
  </si>
  <si>
    <t>Purbasa Tea House</t>
  </si>
  <si>
    <t>S. R. Corporation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</si>
  <si>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</si>
  <si>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</si>
  <si>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</si>
  <si>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</si>
  <si>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</si>
  <si>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</si>
  <si>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</si>
  <si>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Phone:723937, E-mail: produce@bbts.net &amp; prodbrok@gmail.com</t>
  </si>
  <si>
    <t>F. A. Tea House &amp; Nasima Food</t>
  </si>
  <si>
    <t>Kalam Tea House</t>
  </si>
  <si>
    <t>Mustaque Tea House</t>
  </si>
  <si>
    <t>We mention below the average prices realised by tea estates in our catalogue during the season 2018-2019.</t>
  </si>
  <si>
    <t>Ref: No.PBL/114/2018</t>
  </si>
  <si>
    <t>Season: 2018-2019</t>
  </si>
  <si>
    <t>Old Season: 2017-2018</t>
  </si>
  <si>
    <t>Rose Tea House</t>
  </si>
  <si>
    <t>VIP Tea House</t>
  </si>
  <si>
    <t>Jamuna Tea Company</t>
  </si>
  <si>
    <t>Padma Tea Supply</t>
  </si>
  <si>
    <t>Shaw Wallace (BD) Ltd.</t>
  </si>
  <si>
    <t>The Consolidated Tea Lands Co.(Bd) Ltd.</t>
  </si>
  <si>
    <t>Assuring you of our best services.</t>
  </si>
  <si>
    <t>Danish Foods Ltd.</t>
  </si>
  <si>
    <t>Ziku Tea Store</t>
  </si>
  <si>
    <t xml:space="preserve">Hoque Tea &amp; Trading </t>
  </si>
  <si>
    <t>M. Ahmad Tea &amp; Lands Co. Ltd.,</t>
  </si>
  <si>
    <t>Neshat Marketing Enterprise</t>
  </si>
  <si>
    <t>Popular Tea House, Sreemangal</t>
  </si>
  <si>
    <t>Al-Amin Tea Store</t>
  </si>
  <si>
    <t>Bengal Mines Development Corp.</t>
  </si>
  <si>
    <t xml:space="preserve">Imam Tea &amp; Trading </t>
  </si>
  <si>
    <t>Moti Tea House</t>
  </si>
  <si>
    <t>Tara Tea House</t>
  </si>
  <si>
    <t>Tetley ACI (BD) Ltd.</t>
  </si>
  <si>
    <t>Three Star</t>
  </si>
  <si>
    <t>Hossain Tea Supply</t>
  </si>
  <si>
    <t>Bangladesh Tea Corporation</t>
  </si>
  <si>
    <t>Bar Aulia Store</t>
  </si>
  <si>
    <t>Mintu Tea House</t>
  </si>
  <si>
    <t>Rahim Tea Supply</t>
  </si>
  <si>
    <t>Millenium Tea Traders</t>
  </si>
  <si>
    <t>Ruby Tea Store</t>
  </si>
  <si>
    <t>Shabnom Vegetable Oil Inds. Ltd.</t>
  </si>
  <si>
    <t>Ispahani Tea Limited (Exp)</t>
  </si>
  <si>
    <t>Hossain Tea Agency</t>
  </si>
  <si>
    <t>Kazi Tea &amp; Co.</t>
  </si>
  <si>
    <t>Date: 5/8/2018</t>
  </si>
  <si>
    <t>Auction Average of Sale No. 14 held on 31st July, 2018</t>
  </si>
  <si>
    <t>Ref: PBL/114/14/2018</t>
  </si>
  <si>
    <t>Date : 5.8.2018</t>
  </si>
  <si>
    <t>Buyers Purchase Statement of Sale No. 14 (2018-2019) Season held on 31st July, 2018</t>
  </si>
  <si>
    <t>SALE NO. 14</t>
  </si>
  <si>
    <t>UPTO DATE SALE NO. 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</si>
</sst>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65" fontId="9" fillId="0" borderId="0" xfId="42" applyNumberFormat="1" applyFont="1" applyBorder="1" applyAlignment="1">
      <alignment horizontal="right"/>
    </xf>
    <xf numFmtId="4" fontId="9" fillId="0" borderId="0" xfId="44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69" fontId="6" fillId="0" borderId="0" xfId="42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8" fillId="0" borderId="0" xfId="42" applyNumberFormat="1" applyFont="1" applyBorder="1" applyAlignment="1">
      <alignment horizontal="center"/>
    </xf>
    <xf numFmtId="4" fontId="8" fillId="0" borderId="0" xfId="44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9" fillId="0" borderId="0" xfId="42" applyNumberFormat="1" applyFont="1" applyBorder="1" applyAlignment="1">
      <alignment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10" fontId="9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43" fontId="3" fillId="0" borderId="11" xfId="42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164" fontId="3" fillId="0" borderId="0" xfId="42" applyNumberFormat="1" applyFont="1" applyAlignment="1">
      <alignment/>
    </xf>
    <xf numFmtId="0" fontId="11" fillId="0" borderId="0" xfId="0" applyFont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0" fontId="11" fillId="0" borderId="0" xfId="0" applyFont="1" applyBorder="1" applyAlignment="1">
      <alignment/>
    </xf>
    <xf numFmtId="43" fontId="9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2" fillId="0" borderId="0" xfId="42" applyNumberFormat="1" applyFont="1" applyFill="1" applyBorder="1" applyAlignment="1" applyProtection="1">
      <alignment/>
      <protection/>
    </xf>
    <xf numFmtId="165" fontId="12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1908.8</v>
          </cell>
          <cell r="G4">
            <v>252.14705574182733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E5">
            <v>2470</v>
          </cell>
          <cell r="G5">
            <v>281.64574898785423</v>
          </cell>
          <cell r="K5">
            <v>9049.5</v>
          </cell>
          <cell r="M5">
            <v>251.89839217636333</v>
          </cell>
        </row>
        <row r="6">
          <cell r="A6" t="str">
            <v>DOLOI</v>
          </cell>
          <cell r="E6">
            <v>21943.5</v>
          </cell>
          <cell r="G6">
            <v>280.5382231640349</v>
          </cell>
          <cell r="K6">
            <v>148071.5</v>
          </cell>
          <cell r="M6">
            <v>240.71238894723157</v>
          </cell>
        </row>
        <row r="7">
          <cell r="A7" t="str">
            <v>JUNGLEBARI</v>
          </cell>
          <cell r="E7">
            <v>3241.2</v>
          </cell>
          <cell r="G7">
            <v>282.89198445020367</v>
          </cell>
          <cell r="K7">
            <v>28765.9</v>
          </cell>
          <cell r="M7">
            <v>241.19200164083168</v>
          </cell>
        </row>
        <row r="8">
          <cell r="A8" t="str">
            <v>KAIYACHERRA DALU</v>
          </cell>
          <cell r="E8">
            <v>24853.1</v>
          </cell>
          <cell r="G8">
            <v>294.61320720553977</v>
          </cell>
          <cell r="K8">
            <v>220244.30000000002</v>
          </cell>
          <cell r="M8">
            <v>272.99440938993655</v>
          </cell>
        </row>
        <row r="9">
          <cell r="A9" t="str">
            <v>KHADIM</v>
          </cell>
          <cell r="K9">
            <v>43328.1</v>
          </cell>
          <cell r="M9">
            <v>233.83801505258714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E13">
            <v>272.6</v>
          </cell>
          <cell r="G13">
            <v>275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20854.9</v>
          </cell>
          <cell r="G17">
            <v>280.4341473706419</v>
          </cell>
          <cell r="K17">
            <v>214581.2</v>
          </cell>
          <cell r="M17">
            <v>241.45723157480714</v>
          </cell>
        </row>
        <row r="18">
          <cell r="A18" t="str">
            <v>OOTTERBHAG &amp; INDANUGGER</v>
          </cell>
          <cell r="E18">
            <v>10423.6</v>
          </cell>
          <cell r="G18">
            <v>280.84287578187957</v>
          </cell>
          <cell r="K18">
            <v>180306.80000000002</v>
          </cell>
          <cell r="M18">
            <v>236.1638168943157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21942.4</v>
          </cell>
          <cell r="G20">
            <v>279.52545300422923</v>
          </cell>
          <cell r="K20">
            <v>158507.19999999998</v>
          </cell>
          <cell r="M20">
            <v>232.8477797853978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10973.4</v>
          </cell>
          <cell r="G22">
            <v>285.4755681921738</v>
          </cell>
          <cell r="K22">
            <v>66380.7</v>
          </cell>
          <cell r="M22">
            <v>252.14129257449832</v>
          </cell>
        </row>
        <row r="23">
          <cell r="A23" t="str">
            <v>SURMA</v>
          </cell>
          <cell r="E23">
            <v>17831.7</v>
          </cell>
          <cell r="G23">
            <v>285.51863815564417</v>
          </cell>
          <cell r="K23">
            <v>262825.5</v>
          </cell>
          <cell r="M23">
            <v>246.92061272593412</v>
          </cell>
        </row>
        <row r="24">
          <cell r="A24" t="str">
            <v>TOTAL:</v>
          </cell>
          <cell r="E24">
            <v>136715.2</v>
          </cell>
          <cell r="G24">
            <v>283.6559453520896</v>
          </cell>
          <cell r="K24">
            <v>1572370.0999999999</v>
          </cell>
          <cell r="M24">
            <v>242.56563031820565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RAJNAGAR</v>
          </cell>
          <cell r="K29">
            <v>15907.2</v>
          </cell>
          <cell r="M29">
            <v>200.45197772078052</v>
          </cell>
        </row>
        <row r="30">
          <cell r="A30" t="str">
            <v>TOTAL:</v>
          </cell>
          <cell r="E30">
            <v>0</v>
          </cell>
          <cell r="K30">
            <v>50190.2</v>
          </cell>
          <cell r="M30">
            <v>202.53844774477886</v>
          </cell>
        </row>
        <row r="31">
          <cell r="A31" t="str">
            <v>GRAND TOTAL</v>
          </cell>
          <cell r="E31">
            <v>136715.2</v>
          </cell>
          <cell r="G31">
            <v>283.6559453520896</v>
          </cell>
          <cell r="K31">
            <v>1622560.3</v>
          </cell>
          <cell r="M31">
            <v>241.3274807722092</v>
          </cell>
        </row>
        <row r="33">
          <cell r="E33" t="str">
            <v>Sale No. 14</v>
          </cell>
          <cell r="I33" t="str">
            <v>Upto Sale No. 14</v>
          </cell>
        </row>
        <row r="34">
          <cell r="A34" t="str">
            <v>Buyers Purchase Analysis</v>
          </cell>
        </row>
        <row r="35">
          <cell r="A35" t="str">
            <v>EXPORT:</v>
          </cell>
          <cell r="C35">
            <v>0</v>
          </cell>
          <cell r="I35">
            <v>57</v>
          </cell>
          <cell r="J35">
            <v>3127</v>
          </cell>
          <cell r="L35">
            <v>277.10665174288454</v>
          </cell>
        </row>
        <row r="36">
          <cell r="A36" t="str">
            <v>INTERNAL :</v>
          </cell>
          <cell r="C36">
            <v>1</v>
          </cell>
          <cell r="D36">
            <v>2493</v>
          </cell>
          <cell r="E36">
            <v>136715.2</v>
          </cell>
          <cell r="G36">
            <v>283.65594535208953</v>
          </cell>
          <cell r="I36">
            <v>29528</v>
          </cell>
          <cell r="J36">
            <v>1619433.2999999998</v>
          </cell>
          <cell r="L36">
            <v>241.25839397028582</v>
          </cell>
        </row>
        <row r="37">
          <cell r="A37" t="str">
            <v>TOTAL :</v>
          </cell>
          <cell r="C37">
            <v>1</v>
          </cell>
          <cell r="D37">
            <v>2493</v>
          </cell>
          <cell r="E37">
            <v>136715.2</v>
          </cell>
          <cell r="G37">
            <v>283.65594535208953</v>
          </cell>
          <cell r="I37">
            <v>29585</v>
          </cell>
          <cell r="J37">
            <v>1622560.2999999998</v>
          </cell>
          <cell r="L37">
            <v>241.32748077220924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41" customWidth="1"/>
    <col min="4" max="4" width="13.7109375" style="40" customWidth="1"/>
    <col min="5" max="5" width="1.57421875" style="0" customWidth="1"/>
    <col min="6" max="6" width="12.140625" style="41" customWidth="1"/>
    <col min="7" max="7" width="12.8515625" style="40" customWidth="1"/>
    <col min="8" max="8" width="8.57421875" style="40" customWidth="1"/>
    <col min="9" max="9" width="8.00390625" style="0" customWidth="1"/>
  </cols>
  <sheetData>
    <row r="1" spans="1:9" ht="15.75">
      <c r="A1" s="43"/>
      <c r="B1" s="43"/>
      <c r="C1" s="44" t="s">
        <v>33</v>
      </c>
      <c r="D1" s="43"/>
      <c r="E1" s="43"/>
      <c r="F1" s="43"/>
      <c r="G1" s="43"/>
      <c r="H1" s="43"/>
      <c r="I1" s="43"/>
    </row>
    <row r="2" spans="1:9" ht="15">
      <c r="A2" s="43"/>
      <c r="B2" s="43"/>
      <c r="C2" s="45" t="s">
        <v>34</v>
      </c>
      <c r="D2" s="45"/>
      <c r="E2" s="45"/>
      <c r="F2" s="43"/>
      <c r="G2" s="43"/>
      <c r="H2" s="43"/>
      <c r="I2" s="43"/>
    </row>
    <row r="3" spans="1:9" ht="15">
      <c r="A3" s="43"/>
      <c r="B3" s="43"/>
      <c r="C3" s="45" t="s">
        <v>35</v>
      </c>
      <c r="D3" s="45"/>
      <c r="E3" s="45"/>
      <c r="F3" s="43"/>
      <c r="G3" s="43"/>
      <c r="H3" s="43"/>
      <c r="I3" s="43"/>
    </row>
    <row r="4" spans="1:9" ht="15">
      <c r="A4" s="46"/>
      <c r="B4" s="43"/>
      <c r="C4" s="45" t="s">
        <v>85</v>
      </c>
      <c r="D4" s="45"/>
      <c r="E4" s="45"/>
      <c r="F4" s="43"/>
      <c r="G4" s="46"/>
      <c r="H4" s="43"/>
      <c r="I4" s="43"/>
    </row>
    <row r="5" spans="1:9" ht="15">
      <c r="A5" s="43"/>
      <c r="B5" s="46"/>
      <c r="C5" s="46"/>
      <c r="D5" s="46"/>
      <c r="E5" s="43"/>
      <c r="F5" s="43" t="s">
        <v>124</v>
      </c>
      <c r="G5" s="46"/>
      <c r="H5" s="43"/>
      <c r="I5" s="43"/>
    </row>
    <row r="6" spans="1:9" ht="15">
      <c r="A6" s="45" t="s">
        <v>89</v>
      </c>
      <c r="B6" s="46"/>
      <c r="C6" s="46"/>
      <c r="D6" s="46"/>
      <c r="E6" s="46"/>
      <c r="F6" s="46"/>
      <c r="G6" s="46"/>
      <c r="H6" s="43"/>
      <c r="I6" s="43"/>
    </row>
    <row r="7" spans="1:9" ht="15">
      <c r="A7" s="45"/>
      <c r="B7" s="46"/>
      <c r="C7" s="46"/>
      <c r="D7" s="46"/>
      <c r="E7" s="46"/>
      <c r="F7" s="46"/>
      <c r="G7" s="46"/>
      <c r="H7" s="43"/>
      <c r="I7" s="43"/>
    </row>
    <row r="8" spans="1:9" ht="15">
      <c r="A8" s="47" t="str">
        <f>'[1]Uptodate'!$A$2</f>
        <v>Season: 2018-2019</v>
      </c>
      <c r="B8" s="43"/>
      <c r="C8" s="119" t="str">
        <f>'[1]Uptodate'!$E$33</f>
        <v>Sale No. 14</v>
      </c>
      <c r="D8" s="119"/>
      <c r="E8" s="43"/>
      <c r="F8" s="119" t="str">
        <f>'[1]Uptodate'!$I$33</f>
        <v>Upto Sale No. 14</v>
      </c>
      <c r="G8" s="119"/>
      <c r="H8" s="43"/>
      <c r="I8" s="43"/>
    </row>
    <row r="9" spans="1:9" ht="15">
      <c r="A9" s="47" t="str">
        <f>'[1]Uptodate'!$A$3</f>
        <v>GARDEN (C  T  C)</v>
      </c>
      <c r="B9" s="43"/>
      <c r="C9" s="48" t="s">
        <v>7</v>
      </c>
      <c r="D9" s="49" t="s">
        <v>9</v>
      </c>
      <c r="E9" s="50"/>
      <c r="F9" s="48" t="s">
        <v>7</v>
      </c>
      <c r="G9" s="48" t="s">
        <v>9</v>
      </c>
      <c r="H9" s="43"/>
      <c r="I9" s="43"/>
    </row>
    <row r="10" spans="1:9" ht="15">
      <c r="A10" s="51" t="str">
        <f>'[1]Uptodate'!$A$4</f>
        <v>CHUNDEECHERRA</v>
      </c>
      <c r="B10" s="51"/>
      <c r="C10" s="52">
        <f>'[1]Uptodate'!$E$4</f>
        <v>1908.8</v>
      </c>
      <c r="D10" s="53">
        <f>'[1]Uptodate'!$G$4</f>
        <v>252.14705574182733</v>
      </c>
      <c r="E10" s="52"/>
      <c r="F10" s="52">
        <f>'[1]Uptodate'!$K$4</f>
        <v>53729.40000000001</v>
      </c>
      <c r="G10" s="54">
        <f>'[1]Uptodate'!$M$4</f>
        <v>231.92046254006183</v>
      </c>
      <c r="H10" s="55"/>
      <c r="I10" s="51"/>
    </row>
    <row r="11" spans="1:9" ht="15">
      <c r="A11" s="51" t="str">
        <f>'[1]Uptodate'!$A$5</f>
        <v>CLONAL</v>
      </c>
      <c r="B11" s="51"/>
      <c r="C11" s="52">
        <f>'[1]Uptodate'!$E$5</f>
        <v>2470</v>
      </c>
      <c r="D11" s="53">
        <f>'[1]Uptodate'!$G$5</f>
        <v>281.64574898785423</v>
      </c>
      <c r="E11" s="52"/>
      <c r="F11" s="52">
        <f>'[1]Uptodate'!$K$5</f>
        <v>9049.5</v>
      </c>
      <c r="G11" s="54">
        <f>'[1]Uptodate'!$M$5</f>
        <v>251.89839217636333</v>
      </c>
      <c r="H11" s="55"/>
      <c r="I11" s="51"/>
    </row>
    <row r="12" spans="1:9" ht="15">
      <c r="A12" s="51" t="str">
        <f>'[1]Uptodate'!$A$6</f>
        <v>DOLOI</v>
      </c>
      <c r="B12" s="51"/>
      <c r="C12" s="52">
        <f>'[1]Uptodate'!$E$6</f>
        <v>21943.5</v>
      </c>
      <c r="D12" s="53">
        <f>'[1]Uptodate'!$G$6</f>
        <v>280.5382231640349</v>
      </c>
      <c r="E12" s="52"/>
      <c r="F12" s="52">
        <f>'[1]Uptodate'!$K$6</f>
        <v>148071.5</v>
      </c>
      <c r="G12" s="54">
        <f>'[1]Uptodate'!$M$6</f>
        <v>240.71238894723157</v>
      </c>
      <c r="H12" s="55"/>
      <c r="I12" s="51"/>
    </row>
    <row r="13" spans="1:9" ht="15">
      <c r="A13" s="51" t="str">
        <f>'[1]Uptodate'!$A$7</f>
        <v>JUNGLEBARI</v>
      </c>
      <c r="B13" s="51"/>
      <c r="C13" s="52">
        <f>'[1]Uptodate'!$E$7</f>
        <v>3241.2</v>
      </c>
      <c r="D13" s="53">
        <f>'[1]Uptodate'!$G$7</f>
        <v>282.89198445020367</v>
      </c>
      <c r="E13" s="52"/>
      <c r="F13" s="52">
        <f>'[1]Uptodate'!$K$7</f>
        <v>28765.9</v>
      </c>
      <c r="G13" s="54">
        <f>'[1]Uptodate'!$M$7</f>
        <v>241.19200164083168</v>
      </c>
      <c r="H13" s="55"/>
      <c r="I13" s="51"/>
    </row>
    <row r="14" spans="1:9" ht="15">
      <c r="A14" s="51" t="str">
        <f>'[1]Uptodate'!$A$8</f>
        <v>KAIYACHERRA DALU</v>
      </c>
      <c r="B14" s="51"/>
      <c r="C14" s="52">
        <f>'[1]Uptodate'!$E$8</f>
        <v>24853.1</v>
      </c>
      <c r="D14" s="53">
        <f>'[1]Uptodate'!$G$8</f>
        <v>294.61320720553977</v>
      </c>
      <c r="E14" s="52"/>
      <c r="F14" s="52">
        <f>'[1]Uptodate'!$K$8</f>
        <v>220244.30000000002</v>
      </c>
      <c r="G14" s="54">
        <f>'[1]Uptodate'!$M$8</f>
        <v>272.99440938993655</v>
      </c>
      <c r="H14" s="55"/>
      <c r="I14" s="51"/>
    </row>
    <row r="15" spans="1:9" ht="15">
      <c r="A15" s="51" t="str">
        <f>'[1]Uptodate'!$A$9</f>
        <v>KHADIM</v>
      </c>
      <c r="B15" s="51"/>
      <c r="C15" s="52">
        <f>'[1]Uptodate'!$E$9</f>
        <v>0</v>
      </c>
      <c r="D15" s="53">
        <f>'[1]Uptodate'!$G$9</f>
        <v>0</v>
      </c>
      <c r="E15" s="52"/>
      <c r="F15" s="52">
        <f>'[1]Uptodate'!$K$9</f>
        <v>43328.1</v>
      </c>
      <c r="G15" s="54">
        <f>'[1]Uptodate'!$M$9</f>
        <v>233.83801505258714</v>
      </c>
      <c r="H15" s="55"/>
      <c r="I15" s="56"/>
    </row>
    <row r="16" spans="1:9" ht="15">
      <c r="A16" s="51" t="str">
        <f>'[1]Uptodate'!$A$10</f>
        <v>KURMAH</v>
      </c>
      <c r="B16" s="51"/>
      <c r="C16" s="52">
        <f>'[1]Uptodate'!$E$10</f>
        <v>0</v>
      </c>
      <c r="D16" s="53">
        <f>'[1]Uptodate'!$G$10</f>
        <v>0</v>
      </c>
      <c r="E16" s="52"/>
      <c r="F16" s="52">
        <f>'[1]Uptodate'!$K$10</f>
        <v>26216.300000000003</v>
      </c>
      <c r="G16" s="54">
        <f>'[1]Uptodate'!$M$10</f>
        <v>213.563801909499</v>
      </c>
      <c r="H16" s="55"/>
      <c r="I16" s="56"/>
    </row>
    <row r="17" spans="1:9" ht="15">
      <c r="A17" s="51" t="str">
        <f>'[1]Uptodate'!$A$11</f>
        <v>LUAYUNI</v>
      </c>
      <c r="B17" s="51"/>
      <c r="C17" s="52">
        <f>'[1]Uptodate'!$E$11</f>
        <v>0</v>
      </c>
      <c r="D17" s="53">
        <f>'[1]Uptodate'!$G$11</f>
        <v>0</v>
      </c>
      <c r="E17" s="52"/>
      <c r="F17" s="52">
        <f>'[1]Uptodate'!$K$11</f>
        <v>7948</v>
      </c>
      <c r="G17" s="54">
        <f>'[1]Uptodate'!$M$11</f>
        <v>208.6948288877705</v>
      </c>
      <c r="H17" s="55"/>
      <c r="I17" s="51"/>
    </row>
    <row r="18" spans="1:9" ht="15">
      <c r="A18" s="51" t="str">
        <f>'[1]Uptodate'!$A$12</f>
        <v>LUAYUNI A/C MURAICHERRA</v>
      </c>
      <c r="B18" s="51"/>
      <c r="C18" s="52">
        <f>'[1]Uptodate'!$E$12</f>
        <v>0</v>
      </c>
      <c r="D18" s="53">
        <f>'[1]Uptodate'!$G$12</f>
        <v>0</v>
      </c>
      <c r="E18" s="52"/>
      <c r="F18" s="52">
        <f>'[1]Uptodate'!$K$12</f>
        <v>7132.5</v>
      </c>
      <c r="G18" s="54">
        <f>'[1]Uptodate'!$M$12</f>
        <v>218.77546442341395</v>
      </c>
      <c r="H18" s="55"/>
      <c r="I18" s="51"/>
    </row>
    <row r="19" spans="1:9" ht="15">
      <c r="A19" s="51" t="str">
        <f>'[1]Uptodate'!$A$13</f>
        <v>MADABPORE</v>
      </c>
      <c r="B19" s="51"/>
      <c r="C19" s="52">
        <f>'[1]Uptodate'!$E$13</f>
        <v>272.6</v>
      </c>
      <c r="D19" s="53">
        <f>'[1]Uptodate'!$G$13</f>
        <v>275</v>
      </c>
      <c r="E19" s="52"/>
      <c r="F19" s="52">
        <f>'[1]Uptodate'!$K$13</f>
        <v>64451.8</v>
      </c>
      <c r="G19" s="54">
        <f>'[1]Uptodate'!$M$13</f>
        <v>229.00303327447796</v>
      </c>
      <c r="H19" s="55"/>
      <c r="I19" s="51"/>
    </row>
    <row r="20" spans="1:9" ht="15">
      <c r="A20" s="51" t="str">
        <f>'[1]Uptodate'!$A$14</f>
        <v>MADABPORE A/C BEJOYA</v>
      </c>
      <c r="B20" s="51"/>
      <c r="C20" s="52">
        <f>'[1]Uptodate'!$E$14</f>
        <v>0</v>
      </c>
      <c r="D20" s="53">
        <f>'[1]Uptodate'!$G$14</f>
        <v>0</v>
      </c>
      <c r="E20" s="52"/>
      <c r="F20" s="52">
        <f>'[1]Uptodate'!$K$14</f>
        <v>11624</v>
      </c>
      <c r="G20" s="54">
        <f>'[1]Uptodate'!$M$14</f>
        <v>201.98017033723332</v>
      </c>
      <c r="H20" s="55"/>
      <c r="I20" s="51"/>
    </row>
    <row r="21" spans="1:9" ht="15">
      <c r="A21" s="51" t="str">
        <f>'[1]Uptodate'!$A$15</f>
        <v>MADABPORE A/C KURMAH</v>
      </c>
      <c r="B21" s="51"/>
      <c r="C21" s="52">
        <f>'[1]Uptodate'!$E$15</f>
        <v>0</v>
      </c>
      <c r="D21" s="53">
        <f>'[1]Uptodate'!$G$15</f>
        <v>0</v>
      </c>
      <c r="E21" s="52"/>
      <c r="F21" s="52">
        <f>'[1]Uptodate'!$K$15</f>
        <v>3400.5</v>
      </c>
      <c r="G21" s="54">
        <f>'[1]Uptodate'!$M$15</f>
        <v>206.05366857815028</v>
      </c>
      <c r="H21" s="55"/>
      <c r="I21" s="51"/>
    </row>
    <row r="22" spans="1:9" ht="15">
      <c r="A22" s="51" t="str">
        <f>'[1]Uptodate'!$A$16</f>
        <v>MADABPORE A/C PATRAKHOLA</v>
      </c>
      <c r="B22" s="51"/>
      <c r="C22" s="52">
        <f>'[1]Uptodate'!$E$16</f>
        <v>0</v>
      </c>
      <c r="D22" s="53">
        <f>'[1]Uptodate'!$G$16</f>
        <v>0</v>
      </c>
      <c r="E22" s="52"/>
      <c r="F22" s="52">
        <f>'[1]Uptodate'!$K$16</f>
        <v>43866.9</v>
      </c>
      <c r="G22" s="54">
        <f>'[1]Uptodate'!$M$16</f>
        <v>222.47247924973044</v>
      </c>
      <c r="H22" s="55"/>
      <c r="I22" s="51"/>
    </row>
    <row r="23" spans="1:9" ht="15">
      <c r="A23" s="51" t="str">
        <f>'[1]Uptodate'!$A$17</f>
        <v>MALNICHERRA</v>
      </c>
      <c r="B23" s="51"/>
      <c r="C23" s="52">
        <f>'[1]Uptodate'!$E$17</f>
        <v>20854.9</v>
      </c>
      <c r="D23" s="53">
        <f>'[1]Uptodate'!$G$17</f>
        <v>280.4341473706419</v>
      </c>
      <c r="E23" s="52"/>
      <c r="F23" s="52">
        <f>'[1]Uptodate'!$K$17</f>
        <v>214581.2</v>
      </c>
      <c r="G23" s="54">
        <f>'[1]Uptodate'!$M$17</f>
        <v>241.45723157480714</v>
      </c>
      <c r="H23" s="55"/>
      <c r="I23" s="51"/>
    </row>
    <row r="24" spans="1:9" ht="15">
      <c r="A24" s="51" t="str">
        <f>'[1]Uptodate'!$A$18</f>
        <v>OOTTERBHAG &amp; INDANUGGER</v>
      </c>
      <c r="B24" s="51"/>
      <c r="C24" s="52">
        <f>'[1]Uptodate'!$E$18</f>
        <v>10423.6</v>
      </c>
      <c r="D24" s="53">
        <f>'[1]Uptodate'!$G$18</f>
        <v>280.84287578187957</v>
      </c>
      <c r="E24" s="52"/>
      <c r="F24" s="52">
        <f>'[1]Uptodate'!$K$18</f>
        <v>180306.80000000002</v>
      </c>
      <c r="G24" s="54">
        <f>'[1]Uptodate'!$M$18</f>
        <v>236.1638168943157</v>
      </c>
      <c r="H24" s="55"/>
      <c r="I24" s="51"/>
    </row>
    <row r="25" spans="1:9" ht="15">
      <c r="A25" s="51" t="str">
        <f>'[1]Uptodate'!$A$19</f>
        <v>PREMNAGAR A/C BEJOYA</v>
      </c>
      <c r="B25" s="51"/>
      <c r="C25" s="52">
        <f>'[1]Uptodate'!$E$19</f>
        <v>0</v>
      </c>
      <c r="D25" s="53">
        <f>'[1]Uptodate'!$G$19</f>
        <v>0</v>
      </c>
      <c r="E25" s="52"/>
      <c r="F25" s="52">
        <f>'[1]Uptodate'!$K$19</f>
        <v>4936.5</v>
      </c>
      <c r="G25" s="54">
        <f>'[1]Uptodate'!$M$19</f>
        <v>223.55555555555554</v>
      </c>
      <c r="H25" s="55"/>
      <c r="I25" s="51"/>
    </row>
    <row r="26" spans="1:9" ht="15">
      <c r="A26" s="51" t="str">
        <f>'[1]Uptodate'!$A$20</f>
        <v>RAJNAGAR</v>
      </c>
      <c r="B26" s="51"/>
      <c r="C26" s="52">
        <f>'[1]Uptodate'!$E$20</f>
        <v>21942.4</v>
      </c>
      <c r="D26" s="53">
        <f>'[1]Uptodate'!$G$20</f>
        <v>279.52545300422923</v>
      </c>
      <c r="E26" s="52"/>
      <c r="F26" s="52">
        <f>'[1]Uptodate'!$K$20</f>
        <v>158507.19999999998</v>
      </c>
      <c r="G26" s="54">
        <f>'[1]Uptodate'!$M$20</f>
        <v>232.8477797853978</v>
      </c>
      <c r="H26" s="55"/>
      <c r="I26" s="51"/>
    </row>
    <row r="27" spans="1:9" ht="15">
      <c r="A27" s="51" t="str">
        <f>'[1]Uptodate'!$A$21</f>
        <v>RAJNAGAR A/C KASHIPUR</v>
      </c>
      <c r="B27" s="51"/>
      <c r="C27" s="52">
        <f>'[1]Uptodate'!$E$21</f>
        <v>0</v>
      </c>
      <c r="D27" s="53">
        <f>'[1]Uptodate'!$G$21</f>
        <v>0</v>
      </c>
      <c r="E27" s="52"/>
      <c r="F27" s="52">
        <f>'[1]Uptodate'!$K$21</f>
        <v>17003.5</v>
      </c>
      <c r="G27" s="54">
        <f>'[1]Uptodate'!$M$21</f>
        <v>199.90322580645162</v>
      </c>
      <c r="H27" s="55"/>
      <c r="I27" s="51"/>
    </row>
    <row r="28" spans="1:9" ht="15">
      <c r="A28" s="51" t="str">
        <f>'[1]Uptodate'!$A$22</f>
        <v>SRIGOBINDPUR</v>
      </c>
      <c r="B28" s="51"/>
      <c r="C28" s="52">
        <f>'[1]Uptodate'!$E$22</f>
        <v>10973.4</v>
      </c>
      <c r="D28" s="53">
        <f>'[1]Uptodate'!$G$22</f>
        <v>285.4755681921738</v>
      </c>
      <c r="E28" s="52"/>
      <c r="F28" s="52">
        <f>'[1]Uptodate'!$K$22</f>
        <v>66380.7</v>
      </c>
      <c r="G28" s="54">
        <f>'[1]Uptodate'!$M$22</f>
        <v>252.14129257449832</v>
      </c>
      <c r="H28" s="55"/>
      <c r="I28" s="51"/>
    </row>
    <row r="29" spans="1:9" ht="16.5">
      <c r="A29" s="51" t="str">
        <f>'[1]Uptodate'!$A$23</f>
        <v>SURMA</v>
      </c>
      <c r="B29" s="51"/>
      <c r="C29" s="57">
        <f>'[1]Uptodate'!$E$23</f>
        <v>17831.7</v>
      </c>
      <c r="D29" s="58">
        <f>'[1]Uptodate'!$G$23</f>
        <v>285.51863815564417</v>
      </c>
      <c r="E29" s="52"/>
      <c r="F29" s="57">
        <f>'[1]Uptodate'!$K$23</f>
        <v>262825.5</v>
      </c>
      <c r="G29" s="59">
        <f>'[1]Uptodate'!$M$23</f>
        <v>246.92061272593412</v>
      </c>
      <c r="H29" s="55"/>
      <c r="I29" s="51"/>
    </row>
    <row r="30" spans="1:9" ht="16.5">
      <c r="A30" s="51" t="str">
        <f>'[1]Uptodate'!$A$24</f>
        <v>TOTAL:</v>
      </c>
      <c r="B30" s="51"/>
      <c r="C30" s="57">
        <f>'[1]Uptodate'!$E$24</f>
        <v>136715.2</v>
      </c>
      <c r="D30" s="58">
        <f>'[1]Uptodate'!$G$24</f>
        <v>283.6559453520896</v>
      </c>
      <c r="E30" s="52"/>
      <c r="F30" s="57">
        <f>'[1]Uptodate'!$K$24</f>
        <v>1572370.0999999999</v>
      </c>
      <c r="G30" s="59">
        <f>'[1]Uptodate'!$M$24</f>
        <v>242.56563031820565</v>
      </c>
      <c r="H30" s="55"/>
      <c r="I30" s="51"/>
    </row>
    <row r="31" spans="1:9" ht="15">
      <c r="A31" s="47" t="str">
        <f>'[1]Uptodate'!$A$25</f>
        <v>Old Season: 2017-2018</v>
      </c>
      <c r="B31" s="51"/>
      <c r="C31" s="62">
        <f>SUM(C10:C29)-C30</f>
        <v>0</v>
      </c>
      <c r="D31" s="53"/>
      <c r="E31" s="52"/>
      <c r="F31" s="62">
        <f>SUM(F10:F29)-F30</f>
        <v>0</v>
      </c>
      <c r="G31" s="54"/>
      <c r="H31" s="51"/>
      <c r="I31" s="51"/>
    </row>
    <row r="32" spans="1:9" ht="15">
      <c r="A32" s="47" t="str">
        <f>'[1]Uptodate'!$A$26</f>
        <v>GARDEN (C  T  C)</v>
      </c>
      <c r="B32" s="51"/>
      <c r="C32" s="48" t="s">
        <v>7</v>
      </c>
      <c r="D32" s="49" t="s">
        <v>9</v>
      </c>
      <c r="E32" s="50"/>
      <c r="F32" s="48" t="s">
        <v>7</v>
      </c>
      <c r="G32" s="48" t="s">
        <v>9</v>
      </c>
      <c r="H32" s="51"/>
      <c r="I32" s="51"/>
    </row>
    <row r="33" spans="1:9" ht="15">
      <c r="A33" s="51" t="str">
        <f>'[1]Uptodate'!$A$27</f>
        <v>DOLOI</v>
      </c>
      <c r="B33" s="51"/>
      <c r="C33" s="52">
        <f>'[1]Uptodate'!$E$27</f>
        <v>0</v>
      </c>
      <c r="D33" s="53">
        <f>'[1]Uptodate'!$G$27</f>
        <v>0</v>
      </c>
      <c r="E33" s="52"/>
      <c r="F33" s="52">
        <f>'[1]Uptodate'!$K$27</f>
        <v>17553</v>
      </c>
      <c r="G33" s="54">
        <f>'[1]Uptodate'!$M$27</f>
        <v>203.2832564234034</v>
      </c>
      <c r="H33" s="51"/>
      <c r="I33" s="51"/>
    </row>
    <row r="34" spans="1:9" ht="15">
      <c r="A34" s="51" t="str">
        <f>'[1]Uptodate'!$A$28</f>
        <v>MALNICHERRA</v>
      </c>
      <c r="B34" s="51"/>
      <c r="C34" s="52">
        <f>'[1]Uptodate'!$E$28</f>
        <v>0</v>
      </c>
      <c r="D34" s="53">
        <f>'[1]Uptodate'!$G$28</f>
        <v>0</v>
      </c>
      <c r="E34" s="52"/>
      <c r="F34" s="52">
        <f>'[1]Uptodate'!$K$28</f>
        <v>16730</v>
      </c>
      <c r="G34" s="54">
        <f>'[1]Uptodate'!$M$28</f>
        <v>203.7408547519426</v>
      </c>
      <c r="H34" s="51"/>
      <c r="I34" s="51"/>
    </row>
    <row r="35" spans="1:9" ht="16.5">
      <c r="A35" s="51" t="str">
        <f>'[1]Uptodate'!$A$29</f>
        <v>RAJNAGAR</v>
      </c>
      <c r="B35" s="51"/>
      <c r="C35" s="57">
        <f>'[1]Uptodate'!$E$29</f>
        <v>0</v>
      </c>
      <c r="D35" s="58">
        <f>'[1]Uptodate'!$G$29</f>
        <v>0</v>
      </c>
      <c r="E35" s="52"/>
      <c r="F35" s="57">
        <f>'[1]Uptodate'!$K$29</f>
        <v>15907.2</v>
      </c>
      <c r="G35" s="59">
        <f>'[1]Uptodate'!$M$29</f>
        <v>200.45197772078052</v>
      </c>
      <c r="H35" s="51"/>
      <c r="I35" s="51"/>
    </row>
    <row r="36" spans="1:9" ht="16.5">
      <c r="A36" s="51" t="str">
        <f>'[1]Uptodate'!$A$30</f>
        <v>TOTAL:</v>
      </c>
      <c r="B36" s="51"/>
      <c r="C36" s="57">
        <f>'[1]Uptodate'!$E$30</f>
        <v>0</v>
      </c>
      <c r="D36" s="58">
        <f>'[1]Uptodate'!$G$30</f>
        <v>0</v>
      </c>
      <c r="E36" s="52"/>
      <c r="F36" s="57">
        <f>'[1]Uptodate'!$K$30</f>
        <v>50190.2</v>
      </c>
      <c r="G36" s="59">
        <f>'[1]Uptodate'!$M$30</f>
        <v>202.53844774477886</v>
      </c>
      <c r="H36" s="51"/>
      <c r="I36" s="51"/>
    </row>
    <row r="37" spans="1:9" ht="16.5">
      <c r="A37" s="51" t="str">
        <f>'[1]Uptodate'!$A$31</f>
        <v>GRAND TOTAL</v>
      </c>
      <c r="B37" s="51"/>
      <c r="C37" s="57">
        <f>'[1]Uptodate'!$E$31</f>
        <v>136715.2</v>
      </c>
      <c r="D37" s="58">
        <f>'[1]Uptodate'!$G$31</f>
        <v>283.6559453520896</v>
      </c>
      <c r="E37" s="52"/>
      <c r="F37" s="57">
        <f>'[1]Uptodate'!$K$31</f>
        <v>1622560.3</v>
      </c>
      <c r="G37" s="59">
        <f>'[1]Uptodate'!$M$31</f>
        <v>241.3274807722092</v>
      </c>
      <c r="H37" s="51"/>
      <c r="I37" s="51"/>
    </row>
    <row r="38" spans="1:9" ht="15">
      <c r="A38" s="51"/>
      <c r="B38" s="51"/>
      <c r="C38" s="52">
        <f>SUM(C10:C29)+C36-C37</f>
        <v>0</v>
      </c>
      <c r="D38" s="53"/>
      <c r="E38" s="52"/>
      <c r="F38" s="52">
        <f>SUM(F10:F29)+F36-F37</f>
        <v>0</v>
      </c>
      <c r="G38" s="54"/>
      <c r="H38" s="51"/>
      <c r="I38" s="51"/>
    </row>
    <row r="39" spans="1:9" ht="15">
      <c r="A39" s="51"/>
      <c r="B39" s="51"/>
      <c r="C39" s="52"/>
      <c r="D39" s="53"/>
      <c r="E39" s="52"/>
      <c r="F39" s="52"/>
      <c r="G39" s="54"/>
      <c r="H39" s="51"/>
      <c r="I39" s="51"/>
    </row>
    <row r="40" spans="1:9" ht="16.5">
      <c r="A40" s="61"/>
      <c r="B40" s="51"/>
      <c r="C40" s="57" t="str">
        <f>'[1]Uptodate'!$E$33</f>
        <v>Sale No. 14</v>
      </c>
      <c r="D40" s="53"/>
      <c r="E40" s="52"/>
      <c r="F40" s="52"/>
      <c r="G40" s="63" t="str">
        <f>'[1]Uptodate'!$I$33</f>
        <v>Upto Sale No. 14</v>
      </c>
      <c r="H40" s="51"/>
      <c r="I40" s="51"/>
    </row>
    <row r="41" spans="1:9" ht="15">
      <c r="A41" s="60" t="str">
        <f>'[1]Uptodate'!$A$34</f>
        <v>Buyers Purchase Analysis</v>
      </c>
      <c r="B41" s="64" t="s">
        <v>36</v>
      </c>
      <c r="C41" s="65" t="s">
        <v>7</v>
      </c>
      <c r="D41" s="66" t="s">
        <v>37</v>
      </c>
      <c r="E41" s="52"/>
      <c r="F41" s="64" t="s">
        <v>36</v>
      </c>
      <c r="G41" s="65" t="s">
        <v>7</v>
      </c>
      <c r="H41" s="67" t="s">
        <v>37</v>
      </c>
      <c r="I41" s="51"/>
    </row>
    <row r="42" spans="1:9" ht="15">
      <c r="A42" s="51" t="str">
        <f>'[1]Uptodate'!$A$35</f>
        <v>EXPORT:</v>
      </c>
      <c r="B42" s="68">
        <f>'[1]Uptodate'!$D$35</f>
        <v>0</v>
      </c>
      <c r="C42" s="52">
        <f>'[1]Uptodate'!$E$35</f>
        <v>0</v>
      </c>
      <c r="D42" s="53">
        <f>'[1]Uptodate'!$G$35</f>
        <v>0</v>
      </c>
      <c r="E42" s="69"/>
      <c r="F42" s="69">
        <f>'[1]Uptodate'!$I$35</f>
        <v>57</v>
      </c>
      <c r="G42" s="70">
        <f>'[1]Uptodate'!$J$35</f>
        <v>3127</v>
      </c>
      <c r="H42" s="71">
        <f>'[1]Uptodate'!$L$35</f>
        <v>277.10665174288454</v>
      </c>
      <c r="I42" s="72">
        <f>G42/G44</f>
        <v>0.0019272011030961379</v>
      </c>
    </row>
    <row r="43" spans="1:9" ht="16.5">
      <c r="A43" s="51" t="str">
        <f>'[1]Uptodate'!$A$36</f>
        <v>INTERNAL :</v>
      </c>
      <c r="B43" s="73">
        <f>'[1]Uptodate'!$D$36</f>
        <v>2493</v>
      </c>
      <c r="C43" s="57">
        <f>'[1]Uptodate'!$E$36</f>
        <v>136715.2</v>
      </c>
      <c r="D43" s="58">
        <f>'[1]Uptodate'!$G$36</f>
        <v>283.65594535208953</v>
      </c>
      <c r="E43" s="69"/>
      <c r="F43" s="74">
        <f>'[1]Uptodate'!$I$36</f>
        <v>29528</v>
      </c>
      <c r="G43" s="75">
        <f>'[1]Uptodate'!$J$36</f>
        <v>1619433.2999999998</v>
      </c>
      <c r="H43" s="76">
        <f>'[1]Uptodate'!$L$36</f>
        <v>241.25839397028582</v>
      </c>
      <c r="I43" s="77">
        <f>G43/G44</f>
        <v>0.9980727988969038</v>
      </c>
    </row>
    <row r="44" spans="1:9" ht="16.5">
      <c r="A44" s="51" t="str">
        <f>'[1]Uptodate'!$A$37</f>
        <v>TOTAL :</v>
      </c>
      <c r="B44" s="73">
        <f>'[1]Uptodate'!$D$37</f>
        <v>2493</v>
      </c>
      <c r="C44" s="57">
        <f>'[1]Uptodate'!$E$37</f>
        <v>136715.2</v>
      </c>
      <c r="D44" s="58">
        <f>'[1]Uptodate'!$G$37</f>
        <v>283.65594535208953</v>
      </c>
      <c r="E44" s="69"/>
      <c r="F44" s="74">
        <f>'[1]Uptodate'!$I$37</f>
        <v>29585</v>
      </c>
      <c r="G44" s="75">
        <f>'[1]Uptodate'!$J$37</f>
        <v>1622560.2999999998</v>
      </c>
      <c r="H44" s="76">
        <f>'[1]Uptodate'!$L$37</f>
        <v>241.32748077220924</v>
      </c>
      <c r="I44" s="77">
        <f>G44/G44</f>
        <v>1</v>
      </c>
    </row>
    <row r="45" spans="1:9" ht="15">
      <c r="A45" s="43"/>
      <c r="B45" s="43"/>
      <c r="C45" s="78"/>
      <c r="D45" s="53" t="s">
        <v>38</v>
      </c>
      <c r="E45" s="78"/>
      <c r="F45" s="79"/>
      <c r="G45" s="43"/>
      <c r="H45" s="43"/>
      <c r="I45" s="43"/>
    </row>
    <row r="46" spans="1:9" ht="15">
      <c r="A46" s="80"/>
      <c r="B46" s="81">
        <f>B43+B42-B44</f>
        <v>0</v>
      </c>
      <c r="C46" s="81">
        <f>C43+C42-C44</f>
        <v>0</v>
      </c>
      <c r="D46" s="50"/>
      <c r="E46" s="70"/>
      <c r="F46" s="81">
        <f>F43+F42-F44</f>
        <v>0</v>
      </c>
      <c r="G46" s="81">
        <f>G43+G42-G44</f>
        <v>0</v>
      </c>
      <c r="H46" s="50"/>
      <c r="I46" s="43"/>
    </row>
    <row r="47" spans="1:9" ht="15">
      <c r="A47" s="107"/>
      <c r="B47" s="108"/>
      <c r="C47" s="108"/>
      <c r="D47" s="49"/>
      <c r="E47" s="108"/>
      <c r="F47" s="109"/>
      <c r="G47" s="109"/>
      <c r="H47" s="64"/>
      <c r="I47" s="43"/>
    </row>
    <row r="48" spans="1:9" ht="16.5">
      <c r="A48" s="110"/>
      <c r="B48" s="111"/>
      <c r="C48" s="111"/>
      <c r="D48" s="50"/>
      <c r="E48" s="69"/>
      <c r="F48" s="69"/>
      <c r="G48" s="112"/>
      <c r="H48" s="71"/>
      <c r="I48" s="4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124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20" t="s">
        <v>0</v>
      </c>
      <c r="B4" s="120"/>
      <c r="C4" s="2"/>
      <c r="D4" s="2"/>
      <c r="E4" s="2"/>
      <c r="F4" s="2"/>
    </row>
    <row r="5" spans="1:6" ht="15">
      <c r="A5" s="120" t="s">
        <v>1</v>
      </c>
      <c r="B5" s="120"/>
      <c r="C5" s="120"/>
      <c r="D5" s="5"/>
      <c r="E5" s="2"/>
      <c r="F5" s="2"/>
    </row>
    <row r="6" spans="1:6" ht="18.75">
      <c r="A6" s="120" t="s">
        <v>2</v>
      </c>
      <c r="B6" s="120"/>
      <c r="C6" s="120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125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2025</v>
      </c>
      <c r="D12" s="12">
        <v>111079.5</v>
      </c>
      <c r="E12" s="13">
        <v>31423859</v>
      </c>
      <c r="F12" s="14">
        <f>E12/D12</f>
        <v>282.8952146885789</v>
      </c>
    </row>
    <row r="13" spans="1:6" ht="15">
      <c r="A13" s="2" t="s">
        <v>12</v>
      </c>
      <c r="B13" s="10" t="s">
        <v>11</v>
      </c>
      <c r="C13" s="15">
        <v>468</v>
      </c>
      <c r="D13" s="16">
        <v>25635.7</v>
      </c>
      <c r="E13" s="17">
        <v>7356220.3</v>
      </c>
      <c r="F13" s="14">
        <f>E13/D13</f>
        <v>286.9521916702099</v>
      </c>
    </row>
    <row r="14" spans="1:6" ht="15">
      <c r="A14" s="2" t="s">
        <v>13</v>
      </c>
      <c r="B14" s="10"/>
      <c r="C14" s="98">
        <f>C12+C13</f>
        <v>2493</v>
      </c>
      <c r="D14" s="19">
        <f>D12+D13</f>
        <v>136715.2</v>
      </c>
      <c r="E14" s="20">
        <f>E12+E13</f>
        <v>38780079.3</v>
      </c>
      <c r="F14" s="21">
        <f>E14/D14</f>
        <v>283.65594535208953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92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18">
        <f>C17+C18</f>
        <v>0</v>
      </c>
      <c r="D19" s="19">
        <f>D17+D18</f>
        <v>0</v>
      </c>
      <c r="E19" s="20">
        <f>E17+E18</f>
        <v>0</v>
      </c>
      <c r="F19" s="21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2493</v>
      </c>
      <c r="D21" s="29">
        <f>+D14+D19</f>
        <v>136715.2</v>
      </c>
      <c r="E21" s="20">
        <f>+E19+E14</f>
        <v>38780079.3</v>
      </c>
      <c r="F21" s="21">
        <f>E21/D21</f>
        <v>283.65594535208953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'[1]Uptodate'!$D$35</f>
        <v>0</v>
      </c>
      <c r="D24" s="32">
        <f>'[1]Uptodate'!$E$35</f>
        <v>0</v>
      </c>
      <c r="E24" s="33">
        <f>'[1]Uptodate'!$G$35</f>
        <v>0</v>
      </c>
      <c r="F24" s="34">
        <f>'[1]Uptodate'!$C$35</f>
        <v>0</v>
      </c>
    </row>
    <row r="25" spans="1:6" ht="15">
      <c r="A25" s="5" t="s">
        <v>18</v>
      </c>
      <c r="B25" s="2"/>
      <c r="C25" s="35">
        <f>'[1]Uptodate'!$D$36</f>
        <v>2493</v>
      </c>
      <c r="D25" s="36">
        <f>'[1]Uptodate'!$E$36</f>
        <v>136715.2</v>
      </c>
      <c r="E25" s="37">
        <f>'[1]Uptodate'!$G$36</f>
        <v>283.65594535208953</v>
      </c>
      <c r="F25" s="38">
        <f>'[1]Uptodate'!$C$36</f>
        <v>1</v>
      </c>
    </row>
    <row r="26" spans="1:6" ht="15">
      <c r="A26" s="5" t="s">
        <v>19</v>
      </c>
      <c r="B26" s="2"/>
      <c r="C26" s="35">
        <f>'[1]Uptodate'!$D$37</f>
        <v>2493</v>
      </c>
      <c r="D26" s="36">
        <f>'[1]Uptodate'!$E$37</f>
        <v>136715.2</v>
      </c>
      <c r="E26" s="37">
        <f>'[1]Uptodate'!$G$37</f>
        <v>283.65594535208953</v>
      </c>
      <c r="F26" s="38">
        <f>'[1]Uptodate'!$C$37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28.421875" style="0" customWidth="1"/>
    <col min="2" max="2" width="8.00390625" style="42" customWidth="1"/>
    <col min="3" max="3" width="10.8515625" style="41" customWidth="1"/>
    <col min="4" max="4" width="6.7109375" style="42" customWidth="1"/>
    <col min="5" max="5" width="9.28125" style="41" customWidth="1"/>
    <col min="6" max="6" width="9.57421875" style="42" bestFit="1" customWidth="1"/>
    <col min="7" max="7" width="10.421875" style="41" customWidth="1"/>
    <col min="8" max="8" width="8.28125" style="40" customWidth="1"/>
    <col min="9" max="9" width="0.9921875" style="0" customWidth="1"/>
    <col min="10" max="10" width="8.7109375" style="42" customWidth="1"/>
    <col min="11" max="11" width="11.8515625" style="41" customWidth="1"/>
    <col min="12" max="12" width="8.57421875" style="40" customWidth="1"/>
    <col min="13" max="13" width="1.421875" style="0" customWidth="1"/>
  </cols>
  <sheetData>
    <row r="1" spans="1:12" ht="16.5" customHeight="1">
      <c r="A1" s="5" t="s">
        <v>126</v>
      </c>
      <c r="B1" s="5"/>
      <c r="C1" s="23"/>
      <c r="D1" s="82"/>
      <c r="E1" s="23"/>
      <c r="F1" s="82"/>
      <c r="G1" s="23"/>
      <c r="H1" s="83"/>
      <c r="I1" s="5"/>
      <c r="J1" s="82"/>
      <c r="K1" s="23"/>
      <c r="L1" s="83"/>
    </row>
    <row r="2" spans="1:12" ht="16.5" customHeight="1">
      <c r="A2" s="84" t="s">
        <v>127</v>
      </c>
      <c r="B2" s="5"/>
      <c r="C2" s="23"/>
      <c r="D2" s="82"/>
      <c r="E2" s="23"/>
      <c r="F2" s="82"/>
      <c r="G2" s="23"/>
      <c r="H2" s="83"/>
      <c r="I2" s="5"/>
      <c r="J2" s="82"/>
      <c r="K2" s="23"/>
      <c r="L2" s="83"/>
    </row>
    <row r="3" spans="1:12" ht="16.5" customHeight="1">
      <c r="A3" s="5" t="s">
        <v>39</v>
      </c>
      <c r="B3" s="5"/>
      <c r="C3" s="23"/>
      <c r="D3" s="82"/>
      <c r="E3" s="23"/>
      <c r="F3" s="82"/>
      <c r="G3" s="23"/>
      <c r="H3" s="83"/>
      <c r="I3" s="5"/>
      <c r="J3" s="82"/>
      <c r="K3" s="23"/>
      <c r="L3" s="83"/>
    </row>
    <row r="4" spans="1:12" ht="16.5" customHeight="1">
      <c r="A4" s="5" t="s">
        <v>0</v>
      </c>
      <c r="B4" s="5"/>
      <c r="C4" s="23"/>
      <c r="D4" s="82"/>
      <c r="E4" s="23"/>
      <c r="F4" s="82"/>
      <c r="G4" s="23"/>
      <c r="H4" s="83"/>
      <c r="I4" s="5"/>
      <c r="J4" s="82"/>
      <c r="K4" s="23"/>
      <c r="L4" s="83"/>
    </row>
    <row r="5" spans="1:12" ht="16.5" customHeight="1">
      <c r="A5" s="5" t="s">
        <v>1</v>
      </c>
      <c r="B5" s="5"/>
      <c r="C5" s="23"/>
      <c r="D5" s="82"/>
      <c r="E5" s="23"/>
      <c r="F5" s="82"/>
      <c r="G5" s="23"/>
      <c r="H5" s="83"/>
      <c r="I5" s="5"/>
      <c r="J5" s="82"/>
      <c r="K5" s="23"/>
      <c r="L5" s="83"/>
    </row>
    <row r="6" spans="1:12" ht="16.5" customHeight="1">
      <c r="A6" s="5" t="s">
        <v>40</v>
      </c>
      <c r="B6" s="5"/>
      <c r="C6" s="23"/>
      <c r="D6" s="82"/>
      <c r="E6" s="23"/>
      <c r="F6" s="82"/>
      <c r="G6" s="23"/>
      <c r="H6" s="83"/>
      <c r="I6" s="5"/>
      <c r="J6" s="82"/>
      <c r="K6" s="23"/>
      <c r="L6" s="83"/>
    </row>
    <row r="7" spans="1:12" ht="16.5" customHeight="1">
      <c r="A7" s="85" t="s">
        <v>41</v>
      </c>
      <c r="B7" s="5"/>
      <c r="C7" s="23"/>
      <c r="D7" s="82"/>
      <c r="E7" s="23"/>
      <c r="F7" s="82"/>
      <c r="G7" s="23"/>
      <c r="H7" s="83"/>
      <c r="I7" s="5"/>
      <c r="J7" s="82"/>
      <c r="K7" s="23"/>
      <c r="L7" s="83"/>
    </row>
    <row r="8" spans="1:12" ht="16.5" customHeight="1">
      <c r="A8" s="85"/>
      <c r="B8" s="5"/>
      <c r="C8" s="23"/>
      <c r="D8" s="82"/>
      <c r="E8" s="86" t="s">
        <v>42</v>
      </c>
      <c r="F8" s="82"/>
      <c r="G8" s="23"/>
      <c r="H8" s="83"/>
      <c r="I8" s="5"/>
      <c r="J8" s="82"/>
      <c r="K8" s="23"/>
      <c r="L8" s="83"/>
    </row>
    <row r="9" spans="1:12" ht="16.5" customHeight="1">
      <c r="A9" s="87" t="s">
        <v>128</v>
      </c>
      <c r="B9" s="30"/>
      <c r="C9" s="88"/>
      <c r="D9" s="89"/>
      <c r="E9" s="88"/>
      <c r="F9" s="89"/>
      <c r="G9" s="88"/>
      <c r="H9" s="90"/>
      <c r="I9" s="30"/>
      <c r="J9" s="89"/>
      <c r="K9" s="88"/>
      <c r="L9" s="90"/>
    </row>
    <row r="10" spans="1:12" ht="16.5" customHeight="1">
      <c r="A10" s="87"/>
      <c r="B10" s="30"/>
      <c r="C10" s="88"/>
      <c r="D10" s="89"/>
      <c r="E10" s="88"/>
      <c r="F10" s="89"/>
      <c r="G10" s="88"/>
      <c r="H10" s="90"/>
      <c r="I10" s="30"/>
      <c r="J10" s="89"/>
      <c r="K10" s="88"/>
      <c r="L10" s="90"/>
    </row>
    <row r="11" spans="1:12" ht="16.5" customHeight="1">
      <c r="A11" s="87"/>
      <c r="B11" s="30"/>
      <c r="C11" s="88" t="s">
        <v>129</v>
      </c>
      <c r="D11" s="89"/>
      <c r="E11" s="88"/>
      <c r="F11" s="89"/>
      <c r="G11" s="88"/>
      <c r="H11" s="90"/>
      <c r="I11" s="30"/>
      <c r="J11" s="82"/>
      <c r="K11" s="88" t="s">
        <v>130</v>
      </c>
      <c r="L11" s="90"/>
    </row>
    <row r="12" spans="1:12" ht="16.5" customHeight="1">
      <c r="A12" s="85" t="s">
        <v>43</v>
      </c>
      <c r="B12" s="30"/>
      <c r="C12" s="88" t="s">
        <v>44</v>
      </c>
      <c r="D12" s="89"/>
      <c r="E12" s="88" t="s">
        <v>45</v>
      </c>
      <c r="F12" s="89"/>
      <c r="G12" s="88" t="s">
        <v>46</v>
      </c>
      <c r="H12" s="83"/>
      <c r="I12" s="5"/>
      <c r="J12" s="82">
        <v>0</v>
      </c>
      <c r="K12" s="23"/>
      <c r="L12" s="83"/>
    </row>
    <row r="13" spans="1:12" ht="16.5" customHeight="1">
      <c r="A13" s="85" t="s">
        <v>47</v>
      </c>
      <c r="B13" s="91" t="s">
        <v>36</v>
      </c>
      <c r="C13" s="36" t="s">
        <v>48</v>
      </c>
      <c r="D13" s="89" t="s">
        <v>36</v>
      </c>
      <c r="E13" s="88" t="s">
        <v>48</v>
      </c>
      <c r="F13" s="89" t="s">
        <v>36</v>
      </c>
      <c r="G13" s="88" t="s">
        <v>48</v>
      </c>
      <c r="H13" s="90" t="s">
        <v>49</v>
      </c>
      <c r="I13" s="30"/>
      <c r="J13" s="89" t="s">
        <v>36</v>
      </c>
      <c r="K13" s="88" t="s">
        <v>48</v>
      </c>
      <c r="L13" s="90" t="s">
        <v>49</v>
      </c>
    </row>
    <row r="14" spans="1:12" ht="16.5" customHeight="1">
      <c r="A14" s="5" t="s">
        <v>121</v>
      </c>
      <c r="B14" s="92"/>
      <c r="C14" s="86"/>
      <c r="D14" s="93"/>
      <c r="E14" s="86"/>
      <c r="F14" s="82">
        <v>0</v>
      </c>
      <c r="G14" s="23">
        <v>0</v>
      </c>
      <c r="H14" s="83"/>
      <c r="I14" s="94" t="e">
        <v>#REF!</v>
      </c>
      <c r="J14" s="82">
        <v>57</v>
      </c>
      <c r="K14" s="41">
        <v>3127</v>
      </c>
      <c r="L14" s="83">
        <v>277.10665174288454</v>
      </c>
    </row>
    <row r="15" spans="1:12" ht="16.5" customHeight="1">
      <c r="A15" s="5" t="s">
        <v>13</v>
      </c>
      <c r="B15" s="95">
        <v>0</v>
      </c>
      <c r="C15" s="96">
        <v>0</v>
      </c>
      <c r="D15" s="97">
        <v>0</v>
      </c>
      <c r="E15" s="96">
        <v>0</v>
      </c>
      <c r="F15" s="98">
        <v>0</v>
      </c>
      <c r="G15" s="19">
        <v>0</v>
      </c>
      <c r="H15" s="99">
        <v>0</v>
      </c>
      <c r="I15" s="100"/>
      <c r="J15" s="97">
        <v>57</v>
      </c>
      <c r="K15" s="96">
        <v>3127</v>
      </c>
      <c r="L15" s="101">
        <v>277.10665174288454</v>
      </c>
    </row>
    <row r="16" spans="1:12" ht="16.5" customHeight="1">
      <c r="A16" s="5"/>
      <c r="B16" s="92"/>
      <c r="C16" s="86"/>
      <c r="D16" s="93"/>
      <c r="E16" s="86"/>
      <c r="F16" s="82"/>
      <c r="G16" s="23"/>
      <c r="H16" s="83"/>
      <c r="I16" s="94"/>
      <c r="J16" s="93"/>
      <c r="K16" s="86"/>
      <c r="L16" s="102"/>
    </row>
    <row r="17" spans="1:12" ht="16.5" customHeight="1">
      <c r="A17" s="85" t="s">
        <v>51</v>
      </c>
      <c r="B17" s="91" t="s">
        <v>36</v>
      </c>
      <c r="C17" s="36" t="s">
        <v>48</v>
      </c>
      <c r="D17" s="89" t="s">
        <v>36</v>
      </c>
      <c r="E17" s="88" t="s">
        <v>48</v>
      </c>
      <c r="F17" s="89" t="s">
        <v>36</v>
      </c>
      <c r="G17" s="88" t="s">
        <v>48</v>
      </c>
      <c r="H17" s="90" t="s">
        <v>49</v>
      </c>
      <c r="I17" s="30"/>
      <c r="J17" s="89" t="s">
        <v>36</v>
      </c>
      <c r="K17" s="88" t="s">
        <v>48</v>
      </c>
      <c r="L17" s="90" t="s">
        <v>49</v>
      </c>
    </row>
    <row r="18" spans="1:12" ht="16.5" customHeight="1">
      <c r="A18" s="5" t="s">
        <v>52</v>
      </c>
      <c r="B18" s="103">
        <v>531</v>
      </c>
      <c r="C18" s="32">
        <v>29130</v>
      </c>
      <c r="D18" s="82">
        <v>76</v>
      </c>
      <c r="E18" s="23">
        <v>4173.1</v>
      </c>
      <c r="F18" s="82">
        <v>607</v>
      </c>
      <c r="G18" s="23">
        <v>33303.1</v>
      </c>
      <c r="H18" s="83">
        <v>283.418795847834</v>
      </c>
      <c r="I18" s="83"/>
      <c r="J18" s="82">
        <v>5285</v>
      </c>
      <c r="K18" s="23">
        <v>289906.2</v>
      </c>
      <c r="L18" s="83">
        <v>253.41743536357623</v>
      </c>
    </row>
    <row r="19" spans="1:12" ht="16.5" customHeight="1">
      <c r="A19" s="5" t="s">
        <v>53</v>
      </c>
      <c r="B19" s="103"/>
      <c r="C19" s="32"/>
      <c r="D19" s="82">
        <v>5</v>
      </c>
      <c r="E19" s="23">
        <v>274.5</v>
      </c>
      <c r="F19" s="82">
        <v>5</v>
      </c>
      <c r="G19" s="23">
        <v>274.5</v>
      </c>
      <c r="H19" s="83">
        <v>290</v>
      </c>
      <c r="I19" s="83"/>
      <c r="J19" s="82">
        <v>145</v>
      </c>
      <c r="K19" s="23">
        <v>7929</v>
      </c>
      <c r="L19" s="83">
        <v>260.8509269769202</v>
      </c>
    </row>
    <row r="20" spans="1:12" ht="16.5" customHeight="1">
      <c r="A20" s="5" t="s">
        <v>54</v>
      </c>
      <c r="B20" s="103">
        <v>43</v>
      </c>
      <c r="C20" s="32">
        <v>2359</v>
      </c>
      <c r="D20" s="82"/>
      <c r="E20" s="23"/>
      <c r="F20" s="82">
        <v>43</v>
      </c>
      <c r="G20" s="23">
        <v>2359</v>
      </c>
      <c r="H20" s="83">
        <v>296.93005510809667</v>
      </c>
      <c r="I20" s="83"/>
      <c r="J20" s="82">
        <v>250</v>
      </c>
      <c r="K20" s="23">
        <v>13714</v>
      </c>
      <c r="L20" s="83">
        <v>266.09071022312963</v>
      </c>
    </row>
    <row r="21" spans="1:12" ht="16.5" customHeight="1">
      <c r="A21" s="5" t="s">
        <v>100</v>
      </c>
      <c r="B21" s="103">
        <v>80</v>
      </c>
      <c r="C21" s="32">
        <v>4389.5</v>
      </c>
      <c r="D21" s="82">
        <v>26</v>
      </c>
      <c r="E21" s="23">
        <v>1427.4</v>
      </c>
      <c r="F21" s="82">
        <v>106</v>
      </c>
      <c r="G21" s="23">
        <v>5816.9</v>
      </c>
      <c r="H21" s="83">
        <v>282.89700699685403</v>
      </c>
      <c r="I21" s="83"/>
      <c r="J21" s="82">
        <v>1266</v>
      </c>
      <c r="K21" s="23">
        <v>69461.4</v>
      </c>
      <c r="L21" s="83">
        <v>250.209823009614</v>
      </c>
    </row>
    <row r="22" spans="1:12" ht="16.5" customHeight="1">
      <c r="A22" s="5" t="s">
        <v>65</v>
      </c>
      <c r="B22" s="103"/>
      <c r="C22" s="32"/>
      <c r="D22" s="31">
        <v>38</v>
      </c>
      <c r="E22" s="23">
        <v>2059.4</v>
      </c>
      <c r="F22" s="82">
        <v>38</v>
      </c>
      <c r="G22" s="23">
        <v>2059.4</v>
      </c>
      <c r="H22" s="83">
        <v>298.4358551034282</v>
      </c>
      <c r="I22" s="83"/>
      <c r="J22" s="82">
        <v>53</v>
      </c>
      <c r="K22" s="23">
        <v>2882.3</v>
      </c>
      <c r="L22" s="83">
        <v>281.9433438573362</v>
      </c>
    </row>
    <row r="23" spans="1:12" ht="16.5" customHeight="1">
      <c r="A23" s="5" t="s">
        <v>67</v>
      </c>
      <c r="B23" s="103">
        <v>20</v>
      </c>
      <c r="C23" s="32">
        <v>1097</v>
      </c>
      <c r="D23" s="31"/>
      <c r="E23" s="23"/>
      <c r="F23" s="82">
        <v>20</v>
      </c>
      <c r="G23" s="23">
        <v>1097</v>
      </c>
      <c r="H23" s="83">
        <v>296.5</v>
      </c>
      <c r="I23" s="83"/>
      <c r="J23" s="82">
        <v>224</v>
      </c>
      <c r="K23" s="23">
        <v>12285.5</v>
      </c>
      <c r="L23" s="83">
        <v>247.5805217532864</v>
      </c>
    </row>
    <row r="24" spans="1:12" ht="16.5" customHeight="1">
      <c r="A24" s="5" t="s">
        <v>55</v>
      </c>
      <c r="B24" s="103">
        <v>10</v>
      </c>
      <c r="C24" s="32">
        <v>548.5</v>
      </c>
      <c r="D24" s="82">
        <v>5</v>
      </c>
      <c r="E24" s="23">
        <v>274.2</v>
      </c>
      <c r="F24" s="82">
        <v>15</v>
      </c>
      <c r="G24" s="23">
        <v>822.7</v>
      </c>
      <c r="H24" s="83">
        <v>282.6660994287103</v>
      </c>
      <c r="I24" s="83"/>
      <c r="J24" s="82">
        <v>1610</v>
      </c>
      <c r="K24" s="23">
        <v>88332.39999999998</v>
      </c>
      <c r="L24" s="83">
        <v>227.2511456724826</v>
      </c>
    </row>
    <row r="25" spans="1:12" ht="16.5" customHeight="1">
      <c r="A25" s="5" t="s">
        <v>50</v>
      </c>
      <c r="B25" s="103">
        <v>593</v>
      </c>
      <c r="C25" s="32">
        <v>32525</v>
      </c>
      <c r="D25" s="82">
        <v>71</v>
      </c>
      <c r="E25" s="23">
        <v>3896.6</v>
      </c>
      <c r="F25" s="82">
        <v>664</v>
      </c>
      <c r="G25" s="23">
        <v>36421.6</v>
      </c>
      <c r="H25" s="83">
        <v>280.8785061611791</v>
      </c>
      <c r="I25" s="83"/>
      <c r="J25" s="82">
        <v>7235</v>
      </c>
      <c r="K25" s="23">
        <v>396790.0999999999</v>
      </c>
      <c r="L25" s="83">
        <v>234.0584568516201</v>
      </c>
    </row>
    <row r="26" spans="1:12" ht="16.5" customHeight="1">
      <c r="A26" s="5" t="s">
        <v>69</v>
      </c>
      <c r="B26" s="103">
        <v>54</v>
      </c>
      <c r="C26" s="32">
        <v>2962.5</v>
      </c>
      <c r="D26" s="82">
        <v>5</v>
      </c>
      <c r="E26" s="23">
        <v>272.6</v>
      </c>
      <c r="F26" s="82">
        <v>59</v>
      </c>
      <c r="G26" s="23">
        <v>3235.1</v>
      </c>
      <c r="H26" s="83">
        <v>288.146734258601</v>
      </c>
      <c r="I26" s="83"/>
      <c r="J26" s="82">
        <v>641</v>
      </c>
      <c r="K26" s="23">
        <v>35162.7</v>
      </c>
      <c r="L26" s="83">
        <v>245.79174523003067</v>
      </c>
    </row>
    <row r="27" spans="1:12" ht="16.5" customHeight="1">
      <c r="A27" s="5" t="s">
        <v>70</v>
      </c>
      <c r="B27" s="103"/>
      <c r="C27" s="32"/>
      <c r="D27" s="82">
        <v>5</v>
      </c>
      <c r="E27" s="23">
        <v>274.5</v>
      </c>
      <c r="F27" s="82">
        <v>5</v>
      </c>
      <c r="G27" s="23">
        <v>274.5</v>
      </c>
      <c r="H27" s="83">
        <v>290</v>
      </c>
      <c r="I27" s="83"/>
      <c r="J27" s="82">
        <v>236</v>
      </c>
      <c r="K27" s="23">
        <v>12923.8</v>
      </c>
      <c r="L27" s="83">
        <v>243.74277689224533</v>
      </c>
    </row>
    <row r="28" spans="1:12" ht="16.5" customHeight="1">
      <c r="A28" s="5" t="s">
        <v>71</v>
      </c>
      <c r="B28" s="103">
        <v>21</v>
      </c>
      <c r="C28" s="32">
        <v>1152</v>
      </c>
      <c r="D28" s="31"/>
      <c r="E28" s="23"/>
      <c r="F28" s="82">
        <v>21</v>
      </c>
      <c r="G28" s="23">
        <v>1152</v>
      </c>
      <c r="H28" s="83">
        <v>296.0954861111111</v>
      </c>
      <c r="I28" s="83"/>
      <c r="J28" s="82">
        <v>112</v>
      </c>
      <c r="K28" s="23">
        <v>6143.5</v>
      </c>
      <c r="L28" s="83">
        <v>258.5637665825669</v>
      </c>
    </row>
    <row r="29" spans="1:12" ht="16.5" customHeight="1">
      <c r="A29" s="5" t="s">
        <v>56</v>
      </c>
      <c r="B29" s="103">
        <v>250</v>
      </c>
      <c r="C29" s="32">
        <v>13712.5</v>
      </c>
      <c r="D29" s="31">
        <v>91</v>
      </c>
      <c r="E29" s="23">
        <v>4992.5</v>
      </c>
      <c r="F29" s="82">
        <v>341</v>
      </c>
      <c r="G29" s="23">
        <v>18705</v>
      </c>
      <c r="H29" s="83">
        <v>279.98920074846296</v>
      </c>
      <c r="I29" s="83"/>
      <c r="J29" s="82">
        <v>2258</v>
      </c>
      <c r="K29" s="23">
        <v>123857.70000000001</v>
      </c>
      <c r="L29" s="83">
        <v>245.99274974426294</v>
      </c>
    </row>
    <row r="30" spans="1:12" ht="16.5" customHeight="1">
      <c r="A30" s="5" t="s">
        <v>109</v>
      </c>
      <c r="B30" s="103"/>
      <c r="C30" s="32"/>
      <c r="D30" s="31">
        <v>6</v>
      </c>
      <c r="E30" s="23">
        <v>329.5</v>
      </c>
      <c r="F30" s="82">
        <v>6</v>
      </c>
      <c r="G30" s="23">
        <v>329.5</v>
      </c>
      <c r="H30" s="83">
        <v>292</v>
      </c>
      <c r="I30" s="83"/>
      <c r="J30" s="82">
        <v>41</v>
      </c>
      <c r="K30" s="23">
        <v>2224.7</v>
      </c>
      <c r="L30" s="83">
        <v>280.87256708769723</v>
      </c>
    </row>
    <row r="31" spans="1:12" ht="16.5" customHeight="1">
      <c r="A31" s="5" t="s">
        <v>57</v>
      </c>
      <c r="B31" s="103">
        <v>61</v>
      </c>
      <c r="C31" s="32">
        <v>3346</v>
      </c>
      <c r="D31" s="31"/>
      <c r="E31" s="32"/>
      <c r="F31" s="82">
        <v>61</v>
      </c>
      <c r="G31" s="23">
        <v>3346</v>
      </c>
      <c r="H31" s="83">
        <v>293.41004184100416</v>
      </c>
      <c r="I31" s="83"/>
      <c r="J31" s="82">
        <v>452</v>
      </c>
      <c r="K31" s="23">
        <v>24794</v>
      </c>
      <c r="L31" s="83">
        <v>262.00903444381703</v>
      </c>
    </row>
    <row r="32" spans="1:12" ht="16.5" customHeight="1">
      <c r="A32" s="5" t="s">
        <v>74</v>
      </c>
      <c r="B32" s="103">
        <v>50</v>
      </c>
      <c r="C32" s="32">
        <v>2742.5</v>
      </c>
      <c r="D32" s="82"/>
      <c r="E32" s="23"/>
      <c r="F32" s="82">
        <v>50</v>
      </c>
      <c r="G32" s="23">
        <v>2742.5</v>
      </c>
      <c r="H32" s="83">
        <v>280.4</v>
      </c>
      <c r="I32" s="83"/>
      <c r="J32" s="82">
        <v>834</v>
      </c>
      <c r="K32" s="23">
        <v>45715.799999999996</v>
      </c>
      <c r="L32" s="83">
        <v>227.66565607514252</v>
      </c>
    </row>
    <row r="33" spans="1:12" ht="16.5" customHeight="1">
      <c r="A33" s="5" t="s">
        <v>93</v>
      </c>
      <c r="B33" s="103">
        <v>21</v>
      </c>
      <c r="C33" s="32">
        <v>1152</v>
      </c>
      <c r="D33" s="82"/>
      <c r="E33" s="23"/>
      <c r="F33" s="82">
        <v>21</v>
      </c>
      <c r="G33" s="23">
        <v>1152</v>
      </c>
      <c r="H33" s="83">
        <v>294.6193576388889</v>
      </c>
      <c r="I33" s="83"/>
      <c r="J33" s="82">
        <v>51</v>
      </c>
      <c r="K33" s="23">
        <v>2797.5</v>
      </c>
      <c r="L33" s="83">
        <v>249.15942806076853</v>
      </c>
    </row>
    <row r="34" spans="1:12" ht="16.5" customHeight="1">
      <c r="A34" s="5" t="s">
        <v>77</v>
      </c>
      <c r="B34" s="103">
        <v>10</v>
      </c>
      <c r="C34" s="32">
        <v>548.5</v>
      </c>
      <c r="D34" s="82"/>
      <c r="E34" s="23"/>
      <c r="F34" s="82">
        <v>10</v>
      </c>
      <c r="G34" s="23">
        <v>548.5</v>
      </c>
      <c r="H34" s="83">
        <v>296</v>
      </c>
      <c r="I34" s="83"/>
      <c r="J34" s="82">
        <v>102</v>
      </c>
      <c r="K34" s="23">
        <v>5595</v>
      </c>
      <c r="L34" s="83">
        <v>267.62752457551386</v>
      </c>
    </row>
    <row r="35" spans="1:12" ht="16.5" customHeight="1">
      <c r="A35" s="5" t="s">
        <v>59</v>
      </c>
      <c r="B35" s="103">
        <v>91</v>
      </c>
      <c r="C35" s="32">
        <v>4991.5</v>
      </c>
      <c r="D35" s="82">
        <v>5</v>
      </c>
      <c r="E35" s="23">
        <v>274.5</v>
      </c>
      <c r="F35" s="82">
        <v>96</v>
      </c>
      <c r="G35" s="23">
        <v>5266</v>
      </c>
      <c r="H35" s="83">
        <v>287.2919673376377</v>
      </c>
      <c r="I35" s="83"/>
      <c r="J35" s="82">
        <v>726</v>
      </c>
      <c r="K35" s="23">
        <v>39811.7</v>
      </c>
      <c r="L35" s="83">
        <v>251.78885855163182</v>
      </c>
    </row>
    <row r="36" spans="1:12" ht="16.5" customHeight="1">
      <c r="A36" s="5" t="s">
        <v>120</v>
      </c>
      <c r="B36" s="103"/>
      <c r="C36" s="32"/>
      <c r="D36" s="82">
        <v>104</v>
      </c>
      <c r="E36" s="23">
        <v>5709.9</v>
      </c>
      <c r="F36" s="82">
        <v>104</v>
      </c>
      <c r="G36" s="23">
        <v>5709.9</v>
      </c>
      <c r="H36" s="83">
        <v>289.15338272123853</v>
      </c>
      <c r="I36" s="83"/>
      <c r="J36" s="82">
        <v>416</v>
      </c>
      <c r="K36" s="23">
        <v>22813.300000000003</v>
      </c>
      <c r="L36" s="83">
        <v>274.99214931640745</v>
      </c>
    </row>
    <row r="37" spans="1:12" ht="16.5" customHeight="1">
      <c r="A37" s="5" t="s">
        <v>111</v>
      </c>
      <c r="B37" s="103">
        <v>10</v>
      </c>
      <c r="C37" s="32">
        <v>548.5</v>
      </c>
      <c r="D37" s="82"/>
      <c r="E37" s="23"/>
      <c r="F37" s="82">
        <v>10</v>
      </c>
      <c r="G37" s="23">
        <v>548.5</v>
      </c>
      <c r="H37" s="83">
        <v>282</v>
      </c>
      <c r="I37" s="83"/>
      <c r="J37" s="82">
        <v>410</v>
      </c>
      <c r="K37" s="23">
        <v>22479.5</v>
      </c>
      <c r="L37" s="83">
        <v>199.33906448097156</v>
      </c>
    </row>
    <row r="38" spans="1:12" ht="16.5" customHeight="1">
      <c r="A38" s="5" t="s">
        <v>98</v>
      </c>
      <c r="B38" s="103"/>
      <c r="C38" s="32"/>
      <c r="D38" s="82">
        <v>31</v>
      </c>
      <c r="E38" s="23">
        <v>1677</v>
      </c>
      <c r="F38" s="82">
        <v>31</v>
      </c>
      <c r="G38" s="23">
        <v>1677</v>
      </c>
      <c r="H38" s="83">
        <v>282.9701848539058</v>
      </c>
      <c r="I38" s="83"/>
      <c r="J38" s="82">
        <v>752</v>
      </c>
      <c r="K38" s="23">
        <v>41215.1</v>
      </c>
      <c r="L38" s="83">
        <v>217.56857559486699</v>
      </c>
    </row>
    <row r="39" spans="1:12" ht="16.5" customHeight="1">
      <c r="A39" s="5" t="s">
        <v>112</v>
      </c>
      <c r="B39" s="103">
        <v>10</v>
      </c>
      <c r="C39" s="32">
        <v>548.5</v>
      </c>
      <c r="D39" s="82"/>
      <c r="E39" s="23"/>
      <c r="F39" s="82">
        <v>10</v>
      </c>
      <c r="G39" s="23">
        <v>548.5</v>
      </c>
      <c r="H39" s="83">
        <v>298</v>
      </c>
      <c r="I39" s="83"/>
      <c r="J39" s="82">
        <v>30</v>
      </c>
      <c r="K39" s="23">
        <v>1645.5</v>
      </c>
      <c r="L39" s="83">
        <v>296.6666666666667</v>
      </c>
    </row>
    <row r="40" spans="1:12" ht="16.5" customHeight="1">
      <c r="A40" s="5" t="s">
        <v>62</v>
      </c>
      <c r="B40" s="103">
        <v>170</v>
      </c>
      <c r="C40" s="32">
        <v>9326</v>
      </c>
      <c r="D40" s="82"/>
      <c r="E40" s="23"/>
      <c r="F40" s="82">
        <v>170</v>
      </c>
      <c r="G40" s="23">
        <v>9326</v>
      </c>
      <c r="H40" s="83">
        <v>280.7056079776968</v>
      </c>
      <c r="I40" s="83"/>
      <c r="J40" s="82">
        <v>2948</v>
      </c>
      <c r="K40" s="23">
        <v>161675</v>
      </c>
      <c r="L40" s="83">
        <v>236.39379310344827</v>
      </c>
    </row>
    <row r="41" spans="1:12" ht="16.5" customHeight="1">
      <c r="A41" s="5" t="s">
        <v>106</v>
      </c>
      <c r="B41" s="103"/>
      <c r="C41" s="32"/>
      <c r="D41" s="82"/>
      <c r="E41" s="23"/>
      <c r="F41" s="82">
        <v>0</v>
      </c>
      <c r="G41" s="23">
        <v>0</v>
      </c>
      <c r="H41" s="83"/>
      <c r="I41" s="83"/>
      <c r="J41" s="82">
        <v>5</v>
      </c>
      <c r="K41" s="23">
        <v>274.5</v>
      </c>
      <c r="L41" s="83">
        <v>232</v>
      </c>
    </row>
    <row r="42" spans="1:12" ht="16.5" customHeight="1">
      <c r="A42" s="5" t="s">
        <v>63</v>
      </c>
      <c r="B42" s="103"/>
      <c r="C42" s="32"/>
      <c r="D42" s="82"/>
      <c r="E42" s="23"/>
      <c r="F42" s="82">
        <v>0</v>
      </c>
      <c r="G42" s="23">
        <v>0</v>
      </c>
      <c r="H42" s="83"/>
      <c r="I42" s="83"/>
      <c r="J42" s="82">
        <v>414</v>
      </c>
      <c r="K42" s="23">
        <v>22708.7</v>
      </c>
      <c r="L42" s="83">
        <v>233.48259477645132</v>
      </c>
    </row>
    <row r="43" spans="1:12" ht="16.5" customHeight="1">
      <c r="A43" s="5" t="s">
        <v>114</v>
      </c>
      <c r="B43" s="103"/>
      <c r="C43" s="32"/>
      <c r="D43" s="82"/>
      <c r="E43" s="23"/>
      <c r="F43" s="82">
        <v>0</v>
      </c>
      <c r="G43" s="23">
        <v>0</v>
      </c>
      <c r="H43" s="83"/>
      <c r="I43" s="83"/>
      <c r="J43" s="82">
        <v>10</v>
      </c>
      <c r="K43" s="23">
        <v>548.5</v>
      </c>
      <c r="L43" s="83">
        <v>248</v>
      </c>
    </row>
    <row r="44" spans="1:12" ht="16.5" customHeight="1">
      <c r="A44" s="5" t="s">
        <v>115</v>
      </c>
      <c r="B44" s="103"/>
      <c r="C44" s="32"/>
      <c r="D44" s="82"/>
      <c r="E44" s="23"/>
      <c r="F44" s="82">
        <v>0</v>
      </c>
      <c r="G44" s="23">
        <v>0</v>
      </c>
      <c r="H44" s="83"/>
      <c r="I44" s="83"/>
      <c r="J44" s="82">
        <v>60</v>
      </c>
      <c r="K44" s="23">
        <v>3291</v>
      </c>
      <c r="L44" s="83">
        <v>242.33333333333334</v>
      </c>
    </row>
    <row r="45" spans="1:12" ht="16.5" customHeight="1">
      <c r="A45" s="5" t="s">
        <v>107</v>
      </c>
      <c r="B45" s="103"/>
      <c r="C45" s="32"/>
      <c r="D45" s="82"/>
      <c r="E45" s="23"/>
      <c r="F45" s="82">
        <v>0</v>
      </c>
      <c r="G45" s="23">
        <v>0</v>
      </c>
      <c r="H45" s="83"/>
      <c r="I45" s="83"/>
      <c r="J45" s="82">
        <v>154</v>
      </c>
      <c r="K45" s="23">
        <v>8454.6</v>
      </c>
      <c r="L45" s="83">
        <v>228.6949707851347</v>
      </c>
    </row>
    <row r="46" spans="1:12" ht="16.5" customHeight="1">
      <c r="A46" s="5" t="s">
        <v>64</v>
      </c>
      <c r="B46" s="103"/>
      <c r="C46" s="32"/>
      <c r="D46" s="82"/>
      <c r="E46" s="23"/>
      <c r="F46" s="82">
        <v>0</v>
      </c>
      <c r="G46" s="23">
        <v>0</v>
      </c>
      <c r="H46" s="83"/>
      <c r="I46" s="83"/>
      <c r="J46" s="82">
        <v>49</v>
      </c>
      <c r="K46" s="23">
        <v>2688.5</v>
      </c>
      <c r="L46" s="83">
        <v>224.60888971545472</v>
      </c>
    </row>
    <row r="47" spans="1:12" ht="16.5" customHeight="1">
      <c r="A47" s="5" t="s">
        <v>86</v>
      </c>
      <c r="B47" s="103"/>
      <c r="C47" s="32"/>
      <c r="D47" s="82"/>
      <c r="E47" s="23"/>
      <c r="F47" s="82">
        <v>0</v>
      </c>
      <c r="G47" s="23">
        <v>0</v>
      </c>
      <c r="H47" s="83"/>
      <c r="I47" s="83"/>
      <c r="J47" s="82">
        <v>52</v>
      </c>
      <c r="K47" s="23">
        <v>2852.5</v>
      </c>
      <c r="L47" s="83">
        <v>274.22979842243643</v>
      </c>
    </row>
    <row r="48" spans="1:12" ht="16.5" customHeight="1">
      <c r="A48" s="5" t="s">
        <v>66</v>
      </c>
      <c r="B48" s="103"/>
      <c r="C48" s="32"/>
      <c r="D48" s="82"/>
      <c r="E48" s="23"/>
      <c r="F48" s="82">
        <v>0</v>
      </c>
      <c r="G48" s="23">
        <v>0</v>
      </c>
      <c r="H48" s="83"/>
      <c r="I48" s="83"/>
      <c r="J48" s="82">
        <v>91</v>
      </c>
      <c r="K48" s="23">
        <v>4990</v>
      </c>
      <c r="L48" s="83">
        <v>267.74238476953906</v>
      </c>
    </row>
    <row r="49" spans="1:12" ht="16.5" customHeight="1">
      <c r="A49" s="5" t="s">
        <v>102</v>
      </c>
      <c r="B49" s="103"/>
      <c r="C49" s="32"/>
      <c r="D49" s="82"/>
      <c r="E49" s="23"/>
      <c r="F49" s="82">
        <v>0</v>
      </c>
      <c r="G49" s="23">
        <v>0</v>
      </c>
      <c r="H49" s="83"/>
      <c r="I49" s="83"/>
      <c r="J49" s="82">
        <v>10</v>
      </c>
      <c r="K49" s="23">
        <v>548.5</v>
      </c>
      <c r="L49" s="83">
        <v>295</v>
      </c>
    </row>
    <row r="50" spans="1:12" ht="16.5" customHeight="1">
      <c r="A50" s="5" t="s">
        <v>122</v>
      </c>
      <c r="B50" s="103"/>
      <c r="C50" s="32"/>
      <c r="D50" s="82"/>
      <c r="E50" s="23"/>
      <c r="F50" s="82">
        <v>0</v>
      </c>
      <c r="G50" s="23">
        <v>0</v>
      </c>
      <c r="H50" s="83"/>
      <c r="I50" s="83"/>
      <c r="J50" s="82">
        <v>20</v>
      </c>
      <c r="K50" s="23">
        <v>1097</v>
      </c>
      <c r="L50" s="83">
        <v>279.5</v>
      </c>
    </row>
    <row r="51" spans="1:12" ht="16.5" customHeight="1">
      <c r="A51" s="5" t="s">
        <v>113</v>
      </c>
      <c r="B51" s="103"/>
      <c r="C51" s="32"/>
      <c r="D51" s="82"/>
      <c r="E51" s="23"/>
      <c r="F51" s="82">
        <v>0</v>
      </c>
      <c r="G51" s="23">
        <v>0</v>
      </c>
      <c r="H51" s="83"/>
      <c r="I51" s="83"/>
      <c r="J51" s="82">
        <v>10</v>
      </c>
      <c r="K51" s="23">
        <v>548.5</v>
      </c>
      <c r="L51" s="83">
        <v>260</v>
      </c>
    </row>
    <row r="52" spans="1:12" ht="16.5" customHeight="1">
      <c r="A52" s="5" t="s">
        <v>108</v>
      </c>
      <c r="B52" s="103"/>
      <c r="C52" s="32"/>
      <c r="D52" s="82"/>
      <c r="E52" s="23"/>
      <c r="F52" s="82">
        <v>0</v>
      </c>
      <c r="G52" s="23">
        <v>0</v>
      </c>
      <c r="H52" s="83"/>
      <c r="I52" s="83"/>
      <c r="J52" s="82">
        <v>20</v>
      </c>
      <c r="K52" s="23">
        <v>1097</v>
      </c>
      <c r="L52" s="83">
        <v>266</v>
      </c>
    </row>
    <row r="53" spans="1:12" ht="16.5" customHeight="1">
      <c r="A53" s="5" t="s">
        <v>68</v>
      </c>
      <c r="B53" s="103"/>
      <c r="C53" s="32"/>
      <c r="D53" s="82"/>
      <c r="E53" s="23"/>
      <c r="F53" s="82">
        <v>0</v>
      </c>
      <c r="G53" s="23">
        <v>0</v>
      </c>
      <c r="H53" s="83"/>
      <c r="I53" s="83"/>
      <c r="J53" s="82">
        <v>42</v>
      </c>
      <c r="K53" s="23">
        <v>2302.7</v>
      </c>
      <c r="L53" s="83">
        <v>218.83280496808095</v>
      </c>
    </row>
    <row r="54" spans="1:12" ht="16.5" customHeight="1">
      <c r="A54" s="5" t="s">
        <v>95</v>
      </c>
      <c r="B54" s="103"/>
      <c r="C54" s="32"/>
      <c r="D54" s="82"/>
      <c r="E54" s="23"/>
      <c r="F54" s="82">
        <v>0</v>
      </c>
      <c r="G54" s="23">
        <v>0</v>
      </c>
      <c r="H54" s="83"/>
      <c r="I54" s="83"/>
      <c r="J54" s="82">
        <v>51</v>
      </c>
      <c r="K54" s="23">
        <v>2798</v>
      </c>
      <c r="L54" s="83">
        <v>245.5047533952823</v>
      </c>
    </row>
    <row r="55" spans="1:12" ht="16.5" customHeight="1">
      <c r="A55" s="5" t="s">
        <v>87</v>
      </c>
      <c r="B55" s="103"/>
      <c r="C55" s="32"/>
      <c r="D55" s="82"/>
      <c r="E55" s="23"/>
      <c r="F55" s="82">
        <v>0</v>
      </c>
      <c r="G55" s="23">
        <v>0</v>
      </c>
      <c r="H55" s="83"/>
      <c r="I55" s="83"/>
      <c r="J55" s="82">
        <v>10</v>
      </c>
      <c r="K55" s="23">
        <v>548.5</v>
      </c>
      <c r="L55" s="83">
        <v>234</v>
      </c>
    </row>
    <row r="56" spans="1:12" ht="16.5" customHeight="1">
      <c r="A56" s="5" t="s">
        <v>123</v>
      </c>
      <c r="B56" s="103"/>
      <c r="C56" s="32"/>
      <c r="D56" s="82"/>
      <c r="E56" s="23"/>
      <c r="F56" s="82">
        <v>0</v>
      </c>
      <c r="G56" s="23">
        <v>0</v>
      </c>
      <c r="H56" s="83"/>
      <c r="I56" s="83"/>
      <c r="J56" s="82">
        <v>3</v>
      </c>
      <c r="K56" s="23">
        <v>164.5</v>
      </c>
      <c r="L56" s="83">
        <v>306</v>
      </c>
    </row>
    <row r="57" spans="1:12" ht="16.5" customHeight="1">
      <c r="A57" s="5" t="s">
        <v>72</v>
      </c>
      <c r="B57" s="103"/>
      <c r="C57" s="32"/>
      <c r="D57" s="82"/>
      <c r="E57" s="23"/>
      <c r="F57" s="82">
        <v>0</v>
      </c>
      <c r="G57" s="23">
        <v>0</v>
      </c>
      <c r="H57" s="83"/>
      <c r="I57" s="83"/>
      <c r="J57" s="82">
        <v>39</v>
      </c>
      <c r="K57" s="23">
        <v>2140</v>
      </c>
      <c r="L57" s="83">
        <v>262.12803738317757</v>
      </c>
    </row>
    <row r="58" spans="1:12" ht="16.5" customHeight="1">
      <c r="A58" s="5" t="s">
        <v>103</v>
      </c>
      <c r="B58" s="103"/>
      <c r="C58" s="32"/>
      <c r="D58" s="82"/>
      <c r="E58" s="23"/>
      <c r="F58" s="82">
        <v>0</v>
      </c>
      <c r="G58" s="23">
        <v>0</v>
      </c>
      <c r="H58" s="83"/>
      <c r="I58" s="83"/>
      <c r="J58" s="82">
        <v>673</v>
      </c>
      <c r="K58" s="23">
        <v>36918.5</v>
      </c>
      <c r="L58" s="83">
        <v>228.13512195782602</v>
      </c>
    </row>
    <row r="59" spans="1:12" ht="16.5" customHeight="1">
      <c r="A59" s="5" t="s">
        <v>73</v>
      </c>
      <c r="B59" s="103"/>
      <c r="C59" s="32"/>
      <c r="D59" s="82"/>
      <c r="E59" s="23"/>
      <c r="F59" s="82">
        <v>0</v>
      </c>
      <c r="G59" s="23">
        <v>0</v>
      </c>
      <c r="H59" s="83"/>
      <c r="I59" s="83"/>
      <c r="J59" s="82">
        <v>86</v>
      </c>
      <c r="K59" s="23">
        <v>4716.5</v>
      </c>
      <c r="L59" s="83">
        <v>251.42022686314004</v>
      </c>
    </row>
    <row r="60" spans="1:12" ht="16.5" customHeight="1">
      <c r="A60" s="5" t="s">
        <v>118</v>
      </c>
      <c r="B60" s="103"/>
      <c r="C60" s="32"/>
      <c r="D60" s="82"/>
      <c r="E60" s="23"/>
      <c r="F60" s="82">
        <v>0</v>
      </c>
      <c r="G60" s="23">
        <v>0</v>
      </c>
      <c r="H60" s="83"/>
      <c r="I60" s="83"/>
      <c r="J60" s="82">
        <v>10</v>
      </c>
      <c r="K60" s="23">
        <v>546.8</v>
      </c>
      <c r="L60" s="83">
        <v>208.50000000000003</v>
      </c>
    </row>
    <row r="61" spans="1:12" ht="16.5" customHeight="1">
      <c r="A61" s="5" t="s">
        <v>116</v>
      </c>
      <c r="B61" s="103"/>
      <c r="C61" s="32"/>
      <c r="D61" s="82"/>
      <c r="E61" s="23"/>
      <c r="F61" s="82">
        <v>0</v>
      </c>
      <c r="G61" s="23">
        <v>0</v>
      </c>
      <c r="H61" s="83"/>
      <c r="I61" s="83"/>
      <c r="J61" s="82">
        <v>5</v>
      </c>
      <c r="K61" s="23">
        <v>274.2</v>
      </c>
      <c r="L61" s="83">
        <v>245</v>
      </c>
    </row>
    <row r="62" spans="1:12" ht="16.5" customHeight="1">
      <c r="A62" s="5" t="s">
        <v>88</v>
      </c>
      <c r="B62" s="103"/>
      <c r="C62" s="32"/>
      <c r="D62" s="82"/>
      <c r="E62" s="23"/>
      <c r="F62" s="82">
        <v>0</v>
      </c>
      <c r="G62" s="23">
        <v>0</v>
      </c>
      <c r="H62" s="83"/>
      <c r="I62" s="83"/>
      <c r="J62" s="82">
        <v>22</v>
      </c>
      <c r="K62" s="23">
        <v>1207</v>
      </c>
      <c r="L62" s="83">
        <v>280.63670256835127</v>
      </c>
    </row>
    <row r="63" spans="1:12" ht="16.5" customHeight="1">
      <c r="A63" s="5" t="s">
        <v>104</v>
      </c>
      <c r="B63" s="103"/>
      <c r="C63" s="32"/>
      <c r="D63" s="31"/>
      <c r="E63" s="23"/>
      <c r="F63" s="82">
        <v>0</v>
      </c>
      <c r="G63" s="23">
        <v>0</v>
      </c>
      <c r="H63" s="83"/>
      <c r="I63" s="83"/>
      <c r="J63" s="82">
        <v>30</v>
      </c>
      <c r="K63" s="23">
        <v>1644</v>
      </c>
      <c r="L63" s="83">
        <v>239.99361313868613</v>
      </c>
    </row>
    <row r="64" spans="1:12" ht="16.5" customHeight="1">
      <c r="A64" s="5" t="s">
        <v>96</v>
      </c>
      <c r="B64" s="103"/>
      <c r="C64" s="32"/>
      <c r="D64" s="82"/>
      <c r="E64" s="23"/>
      <c r="F64" s="82">
        <v>0</v>
      </c>
      <c r="G64" s="23">
        <v>0</v>
      </c>
      <c r="H64" s="83"/>
      <c r="I64" s="83"/>
      <c r="J64" s="82">
        <v>20</v>
      </c>
      <c r="K64" s="23">
        <v>1097.5</v>
      </c>
      <c r="L64" s="83">
        <v>249.97949886104783</v>
      </c>
    </row>
    <row r="65" spans="1:12" ht="16.5" customHeight="1">
      <c r="A65" s="5" t="s">
        <v>58</v>
      </c>
      <c r="B65" s="103"/>
      <c r="C65" s="32"/>
      <c r="D65" s="31"/>
      <c r="E65" s="23"/>
      <c r="F65" s="82">
        <v>0</v>
      </c>
      <c r="G65" s="23">
        <v>0</v>
      </c>
      <c r="H65" s="83"/>
      <c r="I65" s="83"/>
      <c r="J65" s="82">
        <v>100</v>
      </c>
      <c r="K65" s="23">
        <v>5461.9</v>
      </c>
      <c r="L65" s="83">
        <v>236.62930482066685</v>
      </c>
    </row>
    <row r="66" spans="1:12" ht="16.5" customHeight="1">
      <c r="A66" s="5" t="s">
        <v>105</v>
      </c>
      <c r="B66" s="103"/>
      <c r="C66" s="32"/>
      <c r="D66" s="31"/>
      <c r="E66" s="23"/>
      <c r="F66" s="82">
        <v>0</v>
      </c>
      <c r="G66" s="23">
        <v>0</v>
      </c>
      <c r="H66" s="83"/>
      <c r="I66" s="83"/>
      <c r="J66" s="82">
        <v>20</v>
      </c>
      <c r="K66" s="23">
        <v>1096</v>
      </c>
      <c r="L66" s="83">
        <v>207.76414233576642</v>
      </c>
    </row>
    <row r="67" spans="1:12" ht="16.5" customHeight="1">
      <c r="A67" s="5" t="s">
        <v>75</v>
      </c>
      <c r="B67" s="103"/>
      <c r="C67" s="32"/>
      <c r="D67" s="82"/>
      <c r="E67" s="23"/>
      <c r="F67" s="82">
        <v>0</v>
      </c>
      <c r="G67" s="23">
        <v>0</v>
      </c>
      <c r="H67" s="83"/>
      <c r="I67" s="83"/>
      <c r="J67" s="82">
        <v>19</v>
      </c>
      <c r="K67" s="23">
        <v>1042.6</v>
      </c>
      <c r="L67" s="83">
        <v>266.2622290427777</v>
      </c>
    </row>
    <row r="68" spans="1:12" ht="16.5" customHeight="1">
      <c r="A68" s="5" t="s">
        <v>76</v>
      </c>
      <c r="B68" s="103"/>
      <c r="C68" s="32"/>
      <c r="D68" s="82"/>
      <c r="E68" s="23"/>
      <c r="F68" s="82">
        <v>0</v>
      </c>
      <c r="G68" s="23">
        <v>0</v>
      </c>
      <c r="H68" s="83"/>
      <c r="I68" s="83"/>
      <c r="J68" s="82">
        <v>23</v>
      </c>
      <c r="K68" s="23">
        <v>1261.8</v>
      </c>
      <c r="L68" s="83">
        <v>253.78649548264383</v>
      </c>
    </row>
    <row r="69" spans="1:12" ht="16.5" customHeight="1">
      <c r="A69" s="5" t="s">
        <v>117</v>
      </c>
      <c r="B69" s="103"/>
      <c r="C69" s="32"/>
      <c r="D69" s="31"/>
      <c r="E69" s="32"/>
      <c r="F69" s="82">
        <v>0</v>
      </c>
      <c r="G69" s="23">
        <v>0</v>
      </c>
      <c r="H69" s="83"/>
      <c r="I69" s="83"/>
      <c r="J69" s="82">
        <v>40</v>
      </c>
      <c r="K69" s="23">
        <v>2194</v>
      </c>
      <c r="L69" s="83">
        <v>277</v>
      </c>
    </row>
    <row r="70" spans="1:12" ht="16.5" customHeight="1">
      <c r="A70" s="5" t="s">
        <v>119</v>
      </c>
      <c r="B70" s="103"/>
      <c r="C70" s="32"/>
      <c r="D70" s="82"/>
      <c r="E70" s="23"/>
      <c r="F70" s="82">
        <v>0</v>
      </c>
      <c r="G70" s="23">
        <v>0</v>
      </c>
      <c r="H70" s="83"/>
      <c r="I70" s="83"/>
      <c r="J70" s="82">
        <v>10</v>
      </c>
      <c r="K70" s="23">
        <v>548.5</v>
      </c>
      <c r="L70" s="83">
        <v>285</v>
      </c>
    </row>
    <row r="71" spans="1:12" ht="16.5" customHeight="1">
      <c r="A71" s="5" t="s">
        <v>78</v>
      </c>
      <c r="B71" s="103"/>
      <c r="C71" s="32"/>
      <c r="D71" s="31"/>
      <c r="E71" s="32"/>
      <c r="F71" s="82">
        <v>0</v>
      </c>
      <c r="G71" s="23">
        <v>0</v>
      </c>
      <c r="H71" s="83"/>
      <c r="I71" s="83"/>
      <c r="J71" s="82">
        <v>40</v>
      </c>
      <c r="K71" s="23">
        <v>2194</v>
      </c>
      <c r="L71" s="83">
        <v>209.25</v>
      </c>
    </row>
    <row r="72" spans="1:12" ht="16.5" customHeight="1">
      <c r="A72" s="5" t="s">
        <v>79</v>
      </c>
      <c r="B72" s="103"/>
      <c r="C72" s="32"/>
      <c r="D72" s="82"/>
      <c r="E72" s="23"/>
      <c r="F72" s="82">
        <v>0</v>
      </c>
      <c r="G72" s="23">
        <v>0</v>
      </c>
      <c r="H72" s="83"/>
      <c r="I72" s="83"/>
      <c r="J72" s="82">
        <v>138</v>
      </c>
      <c r="K72" s="23">
        <v>7569.5</v>
      </c>
      <c r="L72" s="83">
        <v>250.14452737961557</v>
      </c>
    </row>
    <row r="73" spans="1:12" ht="16.5" customHeight="1">
      <c r="A73" s="5" t="s">
        <v>97</v>
      </c>
      <c r="B73" s="103"/>
      <c r="C73" s="32"/>
      <c r="D73" s="31"/>
      <c r="E73" s="32"/>
      <c r="F73" s="82">
        <v>0</v>
      </c>
      <c r="G73" s="23">
        <v>0</v>
      </c>
      <c r="H73" s="83"/>
      <c r="I73" s="83"/>
      <c r="J73" s="82">
        <v>205</v>
      </c>
      <c r="K73" s="23">
        <v>11244.7</v>
      </c>
      <c r="L73" s="83">
        <v>243.05888996593947</v>
      </c>
    </row>
    <row r="74" spans="1:12" ht="16.5" customHeight="1">
      <c r="A74" s="5" t="s">
        <v>80</v>
      </c>
      <c r="B74" s="103"/>
      <c r="C74" s="32"/>
      <c r="D74" s="82"/>
      <c r="E74" s="23"/>
      <c r="F74" s="82">
        <v>0</v>
      </c>
      <c r="G74" s="23">
        <v>0</v>
      </c>
      <c r="H74" s="83"/>
      <c r="I74" s="83"/>
      <c r="J74" s="82">
        <v>304</v>
      </c>
      <c r="K74" s="23">
        <v>16678.8</v>
      </c>
      <c r="L74" s="83">
        <v>248.22337338417634</v>
      </c>
    </row>
    <row r="75" spans="1:12" ht="16.5" customHeight="1">
      <c r="A75" s="5" t="s">
        <v>110</v>
      </c>
      <c r="B75" s="103"/>
      <c r="C75" s="32"/>
      <c r="D75" s="82"/>
      <c r="E75" s="23"/>
      <c r="F75" s="82">
        <v>0</v>
      </c>
      <c r="G75" s="23">
        <v>0</v>
      </c>
      <c r="H75" s="83"/>
      <c r="I75" s="83"/>
      <c r="J75" s="82">
        <v>36</v>
      </c>
      <c r="K75" s="23">
        <v>1975</v>
      </c>
      <c r="L75" s="83">
        <v>270.50354430379747</v>
      </c>
    </row>
    <row r="76" spans="1:12" ht="16.5" customHeight="1">
      <c r="A76" s="5" t="s">
        <v>60</v>
      </c>
      <c r="B76" s="103"/>
      <c r="C76" s="32"/>
      <c r="D76" s="82"/>
      <c r="E76" s="23"/>
      <c r="F76" s="82">
        <v>0</v>
      </c>
      <c r="G76" s="23">
        <v>0</v>
      </c>
      <c r="H76" s="83"/>
      <c r="I76" s="83"/>
      <c r="J76" s="82">
        <v>288</v>
      </c>
      <c r="K76" s="23">
        <v>15797.800000000001</v>
      </c>
      <c r="L76" s="83">
        <v>237.48394080188382</v>
      </c>
    </row>
    <row r="77" spans="1:12" ht="16.5" customHeight="1">
      <c r="A77" s="5" t="s">
        <v>61</v>
      </c>
      <c r="B77" s="103"/>
      <c r="C77" s="32"/>
      <c r="D77" s="82"/>
      <c r="E77" s="23"/>
      <c r="F77" s="82">
        <v>0</v>
      </c>
      <c r="G77" s="23">
        <v>0</v>
      </c>
      <c r="H77" s="83"/>
      <c r="I77" s="83"/>
      <c r="J77" s="82">
        <v>271</v>
      </c>
      <c r="K77" s="23">
        <v>14862.5</v>
      </c>
      <c r="L77" s="83">
        <v>226.85167367535743</v>
      </c>
    </row>
    <row r="78" spans="1:12" ht="16.5" customHeight="1">
      <c r="A78" s="5" t="s">
        <v>94</v>
      </c>
      <c r="B78" s="103"/>
      <c r="C78" s="32"/>
      <c r="D78" s="82"/>
      <c r="E78" s="23"/>
      <c r="F78" s="82">
        <v>0</v>
      </c>
      <c r="G78" s="23">
        <v>0</v>
      </c>
      <c r="H78" s="83"/>
      <c r="I78" s="83"/>
      <c r="J78" s="82">
        <v>20</v>
      </c>
      <c r="K78" s="23">
        <v>1095.5</v>
      </c>
      <c r="L78" s="83">
        <v>202.5034230944774</v>
      </c>
    </row>
    <row r="79" spans="1:12" ht="16.5" customHeight="1">
      <c r="A79" s="5" t="s">
        <v>101</v>
      </c>
      <c r="B79" s="103"/>
      <c r="C79" s="32"/>
      <c r="D79" s="82"/>
      <c r="E79" s="23"/>
      <c r="F79" s="82">
        <v>0</v>
      </c>
      <c r="G79" s="23">
        <v>0</v>
      </c>
      <c r="H79" s="83"/>
      <c r="I79" s="83"/>
      <c r="J79" s="82">
        <v>51</v>
      </c>
      <c r="K79" s="23">
        <v>2797.5</v>
      </c>
      <c r="L79" s="83">
        <v>264.1562109025916</v>
      </c>
    </row>
    <row r="80" spans="1:12" ht="16.5" customHeight="1">
      <c r="A80" s="5"/>
      <c r="B80" s="103"/>
      <c r="C80" s="32"/>
      <c r="D80" s="82"/>
      <c r="E80" s="23"/>
      <c r="F80" s="82"/>
      <c r="G80" s="23"/>
      <c r="H80" s="83"/>
      <c r="I80" s="83"/>
      <c r="J80" s="82"/>
      <c r="K80" s="23"/>
      <c r="L80" s="83"/>
    </row>
    <row r="81" spans="1:12" ht="16.5" customHeight="1">
      <c r="A81" s="5" t="s">
        <v>13</v>
      </c>
      <c r="B81" s="103">
        <v>2025</v>
      </c>
      <c r="C81" s="32">
        <v>111079.5</v>
      </c>
      <c r="D81" s="82">
        <v>468</v>
      </c>
      <c r="E81" s="23">
        <v>25635.700000000004</v>
      </c>
      <c r="F81" s="82">
        <v>2493</v>
      </c>
      <c r="G81" s="23">
        <v>136715.2</v>
      </c>
      <c r="H81" s="83">
        <v>283.65594535208953</v>
      </c>
      <c r="I81" s="83"/>
      <c r="J81" s="82">
        <v>29528</v>
      </c>
      <c r="K81" s="23">
        <v>1619433.2999999998</v>
      </c>
      <c r="L81" s="83">
        <v>241.25839397028585</v>
      </c>
    </row>
    <row r="82" spans="1:12" ht="16.5" customHeight="1">
      <c r="A82" s="5" t="s">
        <v>14</v>
      </c>
      <c r="B82" s="103">
        <v>2025</v>
      </c>
      <c r="C82" s="32">
        <v>111079.5</v>
      </c>
      <c r="D82" s="82">
        <v>468</v>
      </c>
      <c r="E82" s="23">
        <v>25635.700000000004</v>
      </c>
      <c r="F82" s="82">
        <v>2493</v>
      </c>
      <c r="G82" s="23">
        <v>136715.2</v>
      </c>
      <c r="H82" s="83">
        <v>283.65594535208953</v>
      </c>
      <c r="I82" s="83"/>
      <c r="J82" s="82">
        <v>29585</v>
      </c>
      <c r="K82" s="23">
        <v>1622560.2999999998</v>
      </c>
      <c r="L82" s="83">
        <v>241.3274807722093</v>
      </c>
    </row>
    <row r="83" spans="1:12" ht="16.5" customHeight="1">
      <c r="A83" s="5" t="s">
        <v>99</v>
      </c>
      <c r="B83" s="103">
        <v>0</v>
      </c>
      <c r="C83" s="32">
        <v>0</v>
      </c>
      <c r="D83" s="82">
        <v>0</v>
      </c>
      <c r="E83" s="23">
        <v>0</v>
      </c>
      <c r="F83" s="82">
        <v>0</v>
      </c>
      <c r="G83" s="23">
        <v>0</v>
      </c>
      <c r="H83" s="83"/>
      <c r="I83" s="83"/>
      <c r="J83" s="82">
        <v>0</v>
      </c>
      <c r="K83" s="23">
        <v>0</v>
      </c>
      <c r="L83" s="83"/>
    </row>
    <row r="84" spans="1:12" ht="16.5" customHeight="1">
      <c r="A84" s="5" t="s">
        <v>81</v>
      </c>
      <c r="B84" s="103"/>
      <c r="C84" s="32"/>
      <c r="D84" s="82"/>
      <c r="E84" s="23"/>
      <c r="F84" s="82"/>
      <c r="G84" s="23"/>
      <c r="H84" s="83"/>
      <c r="I84" s="83" t="s">
        <v>83</v>
      </c>
      <c r="J84" s="82"/>
      <c r="K84" s="23"/>
      <c r="L84" s="83"/>
    </row>
    <row r="85" spans="1:12" ht="16.5" customHeight="1">
      <c r="A85" s="5" t="s">
        <v>82</v>
      </c>
      <c r="B85" s="103"/>
      <c r="C85" s="32"/>
      <c r="D85" s="82"/>
      <c r="E85" s="23"/>
      <c r="F85" s="82"/>
      <c r="G85" s="23"/>
      <c r="H85" s="83" t="s">
        <v>84</v>
      </c>
      <c r="I85" s="83"/>
      <c r="J85" s="82"/>
      <c r="K85" s="23"/>
      <c r="L85" s="83"/>
    </row>
    <row r="86" spans="1:12" ht="16.5" customHeight="1">
      <c r="A86" s="5" t="s">
        <v>25</v>
      </c>
      <c r="B86" s="103"/>
      <c r="C86" s="32"/>
      <c r="D86" s="82"/>
      <c r="E86" s="23"/>
      <c r="F86" s="82"/>
      <c r="G86" s="23"/>
      <c r="H86" s="83"/>
      <c r="I86" s="83"/>
      <c r="J86" s="82"/>
      <c r="K86" s="23"/>
      <c r="L86" s="83"/>
    </row>
    <row r="87" spans="1:12" ht="16.5" customHeight="1">
      <c r="A87" s="5" t="s">
        <v>26</v>
      </c>
      <c r="B87" s="103"/>
      <c r="C87" s="32"/>
      <c r="D87" s="31"/>
      <c r="E87" s="32"/>
      <c r="F87" s="82"/>
      <c r="G87" s="23"/>
      <c r="H87" s="83"/>
      <c r="I87" s="83"/>
      <c r="J87" s="82"/>
      <c r="K87" s="23"/>
      <c r="L87" s="83"/>
    </row>
    <row r="88" spans="1:12" ht="16.5" customHeight="1">
      <c r="A88" s="5"/>
      <c r="B88" s="103"/>
      <c r="C88" s="32"/>
      <c r="D88" s="31"/>
      <c r="E88" s="32"/>
      <c r="F88" s="31"/>
      <c r="G88" s="32"/>
      <c r="H88" s="83"/>
      <c r="I88" s="83"/>
      <c r="J88" s="31"/>
      <c r="K88" s="32"/>
      <c r="L88" s="83"/>
    </row>
    <row r="89" spans="1:12" ht="16.5" customHeight="1">
      <c r="A89" s="5"/>
      <c r="B89" s="103"/>
      <c r="C89" s="32"/>
      <c r="D89" s="31"/>
      <c r="E89" s="32"/>
      <c r="F89" s="31"/>
      <c r="G89" s="32"/>
      <c r="H89" s="83"/>
      <c r="I89" s="83"/>
      <c r="J89" s="31"/>
      <c r="K89" s="32"/>
      <c r="L89" s="83"/>
    </row>
    <row r="90" spans="1:12" ht="16.5" customHeight="1">
      <c r="A90" s="2"/>
      <c r="B90" s="104"/>
      <c r="C90" s="23"/>
      <c r="D90" s="82"/>
      <c r="E90" s="23"/>
      <c r="F90" s="82"/>
      <c r="G90" s="23"/>
      <c r="H90" s="83"/>
      <c r="I90" s="104"/>
      <c r="J90" s="82"/>
      <c r="K90" s="82"/>
      <c r="L90" s="83"/>
    </row>
    <row r="91" spans="1:12" ht="16.5" customHeight="1">
      <c r="A91" s="2"/>
      <c r="B91" s="104"/>
      <c r="C91" s="23"/>
      <c r="D91" s="82"/>
      <c r="E91" s="23"/>
      <c r="F91" s="113"/>
      <c r="G91" s="114"/>
      <c r="H91" s="83"/>
      <c r="I91" s="5"/>
      <c r="J91" s="82"/>
      <c r="K91" s="23"/>
      <c r="L91" s="83"/>
    </row>
    <row r="92" spans="1:12" ht="16.5" customHeight="1">
      <c r="A92" s="2"/>
      <c r="B92" s="2"/>
      <c r="C92" s="12"/>
      <c r="D92" s="106"/>
      <c r="E92" s="12"/>
      <c r="F92" s="106"/>
      <c r="G92" s="12"/>
      <c r="H92" s="105"/>
      <c r="I92" s="2"/>
      <c r="J92" s="106"/>
      <c r="K92" s="12"/>
      <c r="L92" s="105"/>
    </row>
    <row r="93" spans="1:12" ht="16.5" customHeight="1">
      <c r="A93" s="2"/>
      <c r="B93" s="104"/>
      <c r="C93" s="23"/>
      <c r="D93" s="106"/>
      <c r="E93" s="12"/>
      <c r="F93" s="106"/>
      <c r="G93" s="12"/>
      <c r="H93" s="105"/>
      <c r="I93" s="2"/>
      <c r="J93" s="106"/>
      <c r="K93" s="12"/>
      <c r="L93" s="105"/>
    </row>
    <row r="94" spans="1:12" ht="16.5" customHeight="1">
      <c r="A94" s="2"/>
      <c r="B94" s="5"/>
      <c r="C94" s="23"/>
      <c r="D94" s="82"/>
      <c r="E94" s="23"/>
      <c r="F94" s="82"/>
      <c r="G94" s="23"/>
      <c r="H94" s="83"/>
      <c r="I94" s="5"/>
      <c r="J94" s="82"/>
      <c r="K94" s="23"/>
      <c r="L94" s="83"/>
    </row>
    <row r="95" spans="2:12" ht="16.5" customHeight="1">
      <c r="B95" s="115"/>
      <c r="C95" s="116"/>
      <c r="D95" s="115"/>
      <c r="E95" s="116"/>
      <c r="F95" s="115"/>
      <c r="G95" s="116"/>
      <c r="H95" s="117"/>
      <c r="I95" s="118"/>
      <c r="J95" s="115"/>
      <c r="K95" s="116"/>
      <c r="L95" s="117"/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SSA. SAZIB # 01671417741 # 01816746474</cp:lastModifiedBy>
  <cp:lastPrinted>2018-08-05T05:08:29Z</cp:lastPrinted>
  <dcterms:created xsi:type="dcterms:W3CDTF">2017-09-24T04:46:07Z</dcterms:created>
  <dcterms:modified xsi:type="dcterms:W3CDTF">2018-08-05T05:09:40Z</dcterms:modified>
  <cp:category/>
  <cp:version/>
  <cp:contentType/>
  <cp:contentStatus/>
</cp:coreProperties>
</file>